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ntabilidad\CONTABILIDAD 2026\Facturación\"/>
    </mc:Choice>
  </mc:AlternateContent>
  <xr:revisionPtr revIDLastSave="0" documentId="13_ncr:1_{8B73C410-1130-4FE2-AC6C-E1A20D3B6C74}" xr6:coauthVersionLast="47" xr6:coauthVersionMax="47" xr10:uidLastSave="{00000000-0000-0000-0000-000000000000}"/>
  <bookViews>
    <workbookView xWindow="-120" yWindow="-120" windowWidth="29040" windowHeight="15840" tabRatio="922" activeTab="10" xr2:uid="{00000000-000D-0000-FFFF-FFFF00000000}"/>
  </bookViews>
  <sheets>
    <sheet name="SeNaSa Subsidiado" sheetId="1" r:id="rId1"/>
    <sheet name="SeNaSa Contributivo" sheetId="12" r:id="rId2"/>
    <sheet name="SeNaSa Pensionado" sheetId="21" r:id="rId3"/>
    <sheet name="Primera ARS de Humano" sheetId="6" r:id="rId4"/>
    <sheet name=" ARS Monumental" sheetId="13" r:id="rId5"/>
    <sheet name=" ARS Semma" sheetId="14" r:id="rId6"/>
    <sheet name=" ARS Renacer" sheetId="17" r:id="rId7"/>
    <sheet name=" ARS APS " sheetId="16" r:id="rId8"/>
    <sheet name="ARS Idopril" sheetId="19" r:id="rId9"/>
    <sheet name=" ARS MGA" sheetId="20" r:id="rId10"/>
    <sheet name=" ARS Mapfre" sheetId="15" r:id="rId11"/>
    <sheet name=" ARS Simag" sheetId="18" r:id="rId12"/>
    <sheet name="Nota" sheetId="11" r:id="rId13"/>
    <sheet name="Instituciones u Oranismos" sheetId="10" r:id="rId14"/>
  </sheets>
  <definedNames>
    <definedName name="_xlnm.Print_Area" localSheetId="3">'Primera ARS de Humano'!$A$1:$G$42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1" l="1"/>
  <c r="G12" i="12"/>
  <c r="G13" i="12"/>
  <c r="G14" i="12" s="1"/>
  <c r="G15" i="12" s="1"/>
  <c r="G16" i="12" s="1"/>
  <c r="G17" i="12" s="1"/>
  <c r="G18" i="12" s="1"/>
  <c r="G19" i="12" s="1"/>
  <c r="G20" i="12" s="1"/>
  <c r="G21" i="12" s="1"/>
  <c r="G22" i="12" s="1"/>
  <c r="G23" i="12" s="1"/>
  <c r="G24" i="12" s="1"/>
  <c r="G10" i="12"/>
  <c r="G11" i="12" s="1"/>
  <c r="F22" i="12"/>
  <c r="E18" i="12"/>
  <c r="F15" i="12"/>
  <c r="E28" i="21" l="1"/>
  <c r="C28" i="21"/>
  <c r="F28" i="21"/>
  <c r="F12" i="12"/>
  <c r="F5" i="12"/>
  <c r="G28" i="21" l="1"/>
  <c r="G5" i="21"/>
  <c r="G6" i="21" s="1"/>
  <c r="G7" i="21" s="1"/>
  <c r="G8" i="21" s="1"/>
  <c r="G9" i="21" s="1"/>
  <c r="G10" i="21" s="1"/>
  <c r="G11" i="21" s="1"/>
  <c r="G12" i="21" s="1"/>
  <c r="G13" i="21" s="1"/>
  <c r="G14" i="21" s="1"/>
  <c r="G15" i="21" s="1"/>
  <c r="G16" i="21" s="1"/>
  <c r="G17" i="21" s="1"/>
  <c r="G18" i="21" s="1"/>
  <c r="G19" i="21" s="1"/>
  <c r="G20" i="21" s="1"/>
  <c r="G21" i="21" s="1"/>
  <c r="G22" i="21" s="1"/>
  <c r="G23" i="21" s="1"/>
  <c r="G24" i="21" s="1"/>
  <c r="G25" i="21" s="1"/>
  <c r="G26" i="21" s="1"/>
  <c r="G27" i="21" s="1"/>
  <c r="H21" i="1" l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G37" i="1"/>
  <c r="I36" i="1"/>
  <c r="H36" i="1"/>
  <c r="C92" i="12" l="1"/>
  <c r="E92" i="12"/>
  <c r="I20" i="1" l="1"/>
  <c r="H20" i="1"/>
  <c r="I19" i="1"/>
  <c r="I22" i="1"/>
  <c r="I23" i="1"/>
  <c r="I24" i="1"/>
  <c r="I25" i="1"/>
  <c r="I17" i="1"/>
  <c r="I18" i="1"/>
  <c r="H17" i="1"/>
  <c r="H18" i="1"/>
  <c r="H19" i="1"/>
  <c r="I15" i="1" l="1"/>
  <c r="I16" i="1"/>
  <c r="E17" i="16" l="1"/>
  <c r="G5" i="16"/>
  <c r="G6" i="16" s="1"/>
  <c r="I34" i="1" l="1"/>
  <c r="I35" i="1"/>
  <c r="H35" i="1"/>
  <c r="F17" i="18" l="1"/>
  <c r="E17" i="18"/>
  <c r="C17" i="18"/>
  <c r="G5" i="18"/>
  <c r="G6" i="18" s="1"/>
  <c r="G7" i="18" s="1"/>
  <c r="G8" i="18" s="1"/>
  <c r="G9" i="18" s="1"/>
  <c r="G10" i="18" s="1"/>
  <c r="G11" i="18" s="1"/>
  <c r="G12" i="18" s="1"/>
  <c r="G13" i="18" s="1"/>
  <c r="G14" i="18" s="1"/>
  <c r="G15" i="18" s="1"/>
  <c r="G16" i="18" s="1"/>
  <c r="F17" i="15"/>
  <c r="E17" i="15"/>
  <c r="C17" i="15"/>
  <c r="G5" i="15"/>
  <c r="G6" i="15" s="1"/>
  <c r="G7" i="15" s="1"/>
  <c r="G8" i="15" s="1"/>
  <c r="G9" i="15" s="1"/>
  <c r="G10" i="15" s="1"/>
  <c r="G11" i="15" s="1"/>
  <c r="G12" i="15" s="1"/>
  <c r="G13" i="15" s="1"/>
  <c r="G14" i="15" s="1"/>
  <c r="G15" i="15" s="1"/>
  <c r="G16" i="15" s="1"/>
  <c r="F17" i="20"/>
  <c r="E17" i="20"/>
  <c r="C17" i="20"/>
  <c r="G5" i="20"/>
  <c r="G6" i="20" s="1"/>
  <c r="G7" i="20" s="1"/>
  <c r="G8" i="20" s="1"/>
  <c r="G9" i="20" s="1"/>
  <c r="G10" i="20" s="1"/>
  <c r="G11" i="20" s="1"/>
  <c r="G12" i="20" s="1"/>
  <c r="G13" i="20" s="1"/>
  <c r="G15" i="20" s="1"/>
  <c r="G16" i="20" s="1"/>
  <c r="F17" i="19"/>
  <c r="E17" i="19"/>
  <c r="C17" i="19"/>
  <c r="G5" i="19"/>
  <c r="G6" i="19" s="1"/>
  <c r="G7" i="19" s="1"/>
  <c r="G8" i="19" s="1"/>
  <c r="G9" i="19" s="1"/>
  <c r="G10" i="19" s="1"/>
  <c r="G11" i="19" s="1"/>
  <c r="G12" i="19" s="1"/>
  <c r="G13" i="19" s="1"/>
  <c r="G14" i="19" s="1"/>
  <c r="G15" i="19" s="1"/>
  <c r="G16" i="19" s="1"/>
  <c r="F17" i="16"/>
  <c r="C17" i="16"/>
  <c r="G7" i="16"/>
  <c r="G8" i="16" s="1"/>
  <c r="G9" i="16" s="1"/>
  <c r="G10" i="16" s="1"/>
  <c r="G11" i="16" s="1"/>
  <c r="G12" i="16" s="1"/>
  <c r="G13" i="16" s="1"/>
  <c r="G14" i="16" s="1"/>
  <c r="G15" i="16" s="1"/>
  <c r="G16" i="16" s="1"/>
  <c r="F17" i="17"/>
  <c r="E17" i="17"/>
  <c r="C17" i="17"/>
  <c r="G5" i="17"/>
  <c r="G6" i="17" s="1"/>
  <c r="G7" i="17" s="1"/>
  <c r="G8" i="17" s="1"/>
  <c r="G9" i="17" s="1"/>
  <c r="G10" i="17" s="1"/>
  <c r="G11" i="17" s="1"/>
  <c r="G12" i="17" s="1"/>
  <c r="G13" i="17" s="1"/>
  <c r="G14" i="17" s="1"/>
  <c r="G15" i="17" s="1"/>
  <c r="G16" i="17" s="1"/>
  <c r="F17" i="14"/>
  <c r="E17" i="14"/>
  <c r="C17" i="14"/>
  <c r="G5" i="14"/>
  <c r="G6" i="14" s="1"/>
  <c r="G7" i="14" s="1"/>
  <c r="G8" i="14" s="1"/>
  <c r="G9" i="14" s="1"/>
  <c r="G10" i="14" s="1"/>
  <c r="G11" i="14" s="1"/>
  <c r="G12" i="14" s="1"/>
  <c r="G13" i="14" s="1"/>
  <c r="G14" i="14" s="1"/>
  <c r="G15" i="14" s="1"/>
  <c r="G16" i="14" s="1"/>
  <c r="E18" i="13"/>
  <c r="C18" i="13"/>
  <c r="G5" i="13"/>
  <c r="G6" i="13" s="1"/>
  <c r="G7" i="13" s="1"/>
  <c r="G8" i="13" s="1"/>
  <c r="F31" i="6"/>
  <c r="E31" i="6"/>
  <c r="C31" i="6"/>
  <c r="G5" i="6"/>
  <c r="G6" i="6" s="1"/>
  <c r="G7" i="6" s="1"/>
  <c r="G8" i="6" s="1"/>
  <c r="G9" i="6" s="1"/>
  <c r="G10" i="6" s="1"/>
  <c r="G11" i="6" s="1"/>
  <c r="G12" i="6" l="1"/>
  <c r="G13" i="6" s="1"/>
  <c r="G14" i="6" s="1"/>
  <c r="G15" i="6" s="1"/>
  <c r="G16" i="6" s="1"/>
  <c r="G17" i="20"/>
  <c r="G17" i="15"/>
  <c r="G17" i="19"/>
  <c r="G17" i="16"/>
  <c r="G17" i="17"/>
  <c r="F18" i="13"/>
  <c r="G18" i="13" s="1"/>
  <c r="G9" i="13"/>
  <c r="G10" i="13" s="1"/>
  <c r="G11" i="13" s="1"/>
  <c r="G12" i="13" s="1"/>
  <c r="G13" i="13" s="1"/>
  <c r="G14" i="13" s="1"/>
  <c r="G17" i="18"/>
  <c r="G17" i="14"/>
  <c r="G31" i="6"/>
  <c r="G15" i="13" l="1"/>
  <c r="G16" i="13" s="1"/>
  <c r="G17" i="13" s="1"/>
  <c r="G17" i="6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I27" i="1"/>
  <c r="I28" i="1"/>
  <c r="I29" i="1"/>
  <c r="I30" i="1"/>
  <c r="I31" i="1"/>
  <c r="I32" i="1"/>
  <c r="H15" i="1" l="1"/>
  <c r="H16" i="1"/>
  <c r="I26" i="1" l="1"/>
  <c r="I14" i="1"/>
  <c r="H14" i="1"/>
  <c r="I13" i="1"/>
  <c r="H13" i="1"/>
  <c r="I12" i="1"/>
  <c r="H12" i="1"/>
  <c r="I11" i="1"/>
  <c r="L11" i="1" s="1"/>
  <c r="H11" i="1"/>
  <c r="L12" i="1" l="1"/>
  <c r="L13" i="1" s="1"/>
  <c r="L14" i="1" s="1"/>
  <c r="L15" i="1" s="1"/>
  <c r="L16" i="1" s="1"/>
  <c r="L17" i="1" l="1"/>
  <c r="L18" i="1" s="1"/>
  <c r="L19" i="1" s="1"/>
  <c r="E37" i="1"/>
  <c r="L20" i="1" l="1"/>
  <c r="L21" i="1" s="1"/>
  <c r="L22" i="1" s="1"/>
  <c r="L23" i="1" s="1"/>
  <c r="G5" i="12"/>
  <c r="G6" i="12" s="1"/>
  <c r="G7" i="12" s="1"/>
  <c r="G8" i="12" s="1"/>
  <c r="G9" i="12" s="1"/>
  <c r="L24" i="1" l="1"/>
  <c r="L25" i="1" s="1"/>
  <c r="L26" i="1" s="1"/>
  <c r="L27" i="1" s="1"/>
  <c r="L28" i="1" s="1"/>
  <c r="L29" i="1" s="1"/>
  <c r="L30" i="1" s="1"/>
  <c r="L31" i="1" s="1"/>
  <c r="L32" i="1" s="1"/>
  <c r="G6" i="10"/>
  <c r="F92" i="12"/>
  <c r="F13" i="10"/>
  <c r="E13" i="10"/>
  <c r="C13" i="10"/>
  <c r="G7" i="10"/>
  <c r="G8" i="10" s="1"/>
  <c r="G9" i="10" s="1"/>
  <c r="G10" i="10" s="1"/>
  <c r="G11" i="10" s="1"/>
  <c r="G12" i="10" s="1"/>
  <c r="L33" i="1" l="1"/>
  <c r="L34" i="1" s="1"/>
  <c r="L35" i="1" s="1"/>
  <c r="L36" i="1" s="1"/>
  <c r="G25" i="12"/>
  <c r="G92" i="12"/>
  <c r="K37" i="1"/>
  <c r="F37" i="1"/>
  <c r="C37" i="1"/>
  <c r="L37" i="1" l="1"/>
  <c r="G26" i="12"/>
  <c r="G27" i="12" s="1"/>
  <c r="G28" i="12" s="1"/>
  <c r="G29" i="12" s="1"/>
  <c r="G30" i="12" s="1"/>
  <c r="G31" i="12" s="1"/>
  <c r="I37" i="1"/>
  <c r="G32" i="12" l="1"/>
  <c r="G33" i="12" s="1"/>
  <c r="G34" i="12" l="1"/>
  <c r="G35" i="12" s="1"/>
  <c r="G36" i="12" s="1"/>
  <c r="G37" i="12" s="1"/>
  <c r="G38" i="12" s="1"/>
  <c r="G39" i="12" s="1"/>
  <c r="G40" i="12" s="1"/>
  <c r="G41" i="12" s="1"/>
  <c r="G42" i="12" s="1"/>
  <c r="G43" i="12" s="1"/>
  <c r="G44" i="12" s="1"/>
  <c r="G45" i="12" s="1"/>
  <c r="G46" i="12" s="1"/>
  <c r="G47" i="12" l="1"/>
  <c r="G48" i="12" s="1"/>
  <c r="G49" i="12" s="1"/>
  <c r="G50" i="12" s="1"/>
  <c r="G51" i="12" s="1"/>
  <c r="G52" i="12" s="1"/>
  <c r="G53" i="12" s="1"/>
  <c r="G54" i="12" s="1"/>
  <c r="G55" i="12" l="1"/>
  <c r="G56" i="12" s="1"/>
  <c r="G57" i="12" s="1"/>
  <c r="G58" i="12" s="1"/>
  <c r="G59" i="12" s="1"/>
  <c r="G60" i="12" s="1"/>
  <c r="G61" i="12" l="1"/>
  <c r="G62" i="12" s="1"/>
  <c r="G63" i="12" s="1"/>
  <c r="G64" i="12" s="1"/>
  <c r="G65" i="12" s="1"/>
  <c r="G66" i="12" s="1"/>
  <c r="G67" i="12" s="1"/>
  <c r="G68" i="12" l="1"/>
  <c r="G69" i="12" s="1"/>
  <c r="G70" i="12" s="1"/>
  <c r="G71" i="12" s="1"/>
  <c r="G72" i="12" s="1"/>
  <c r="G73" i="12" s="1"/>
  <c r="G74" i="12" s="1"/>
  <c r="G75" i="12" s="1"/>
  <c r="G76" i="12" s="1"/>
  <c r="G77" i="12" s="1"/>
  <c r="G78" i="12" s="1"/>
  <c r="G79" i="12" s="1"/>
  <c r="G80" i="12" s="1"/>
  <c r="G81" i="12" s="1"/>
  <c r="G82" i="12" s="1"/>
  <c r="G83" i="12" s="1"/>
  <c r="G84" i="12" s="1"/>
  <c r="G85" i="12" s="1"/>
  <c r="G86" i="12" s="1"/>
  <c r="G87" i="12" s="1"/>
  <c r="G88" i="12" s="1"/>
  <c r="G89" i="12" s="1"/>
  <c r="G90" i="12" s="1"/>
  <c r="G91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Hamlert Alberto Méndez Acosta</author>
  </authors>
  <commentList>
    <comment ref="F4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 lo que se le deduce a las ars despues de lo facturado ya sea por un debito o glosa de algun expediente posterior a la auditoria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Mayelin Mendez</author>
  </authors>
  <commentList>
    <comment ref="F4" authorId="0" shapeId="0" xr:uid="{00000000-0006-0000-0A00-000001000000}">
      <text>
        <r>
          <rPr>
            <sz val="9"/>
            <color indexed="81"/>
            <rFont val="Tahoma"/>
            <family val="2"/>
          </rPr>
          <t>Facturado ya sea por un debito o glosa de algun expediente posterior a la auditoria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Mayelin Mendez</author>
  </authors>
  <commentList>
    <comment ref="F4" authorId="0" shapeId="0" xr:uid="{00000000-0006-0000-0B00-000001000000}">
      <text>
        <r>
          <rPr>
            <sz val="9"/>
            <color indexed="81"/>
            <rFont val="Tahoma"/>
            <family val="2"/>
          </rPr>
          <t>Facturado ya sea por un debito o glosa de algun expediente posterior a la auditoria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Hamlert Alberto Méndez Acosta</author>
  </authors>
  <commentList>
    <comment ref="F4" authorId="0" shapeId="0" xr:uid="{15A864BA-3C57-4EE1-AEBE-DEA0A8CF9711}">
      <text>
        <r>
          <rPr>
            <sz val="9"/>
            <color indexed="81"/>
            <rFont val="Tahoma"/>
            <family val="2"/>
          </rPr>
          <t xml:space="preserve">Es lo que se le deduce a las ars despues de lo facturado ya sea por un debito o glosa de algun expediente posterior a la auditoria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Mayelin Mendez</author>
  </authors>
  <commentList>
    <comment ref="F4" authorId="0" shapeId="0" xr:uid="{00000000-0006-0000-0300-000001000000}">
      <text>
        <r>
          <rPr>
            <sz val="9"/>
            <color indexed="81"/>
            <rFont val="Tahoma"/>
            <family val="2"/>
          </rPr>
          <t>Facturado ya sea por un debito o glosa de algun expediente posterior a la auditoria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Mayelin Mendez</author>
  </authors>
  <commentList>
    <comment ref="F4" authorId="0" shapeId="0" xr:uid="{00000000-0006-0000-0400-000001000000}">
      <text>
        <r>
          <rPr>
            <sz val="9"/>
            <color indexed="81"/>
            <rFont val="Tahoma"/>
            <family val="2"/>
          </rPr>
          <t>Facturado ya sea por un debito o glosa de algun expediente posterior a la auditoria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Mayelin Mendez</author>
  </authors>
  <commentList>
    <comment ref="F4" authorId="0" shapeId="0" xr:uid="{00000000-0006-0000-0500-000001000000}">
      <text>
        <r>
          <rPr>
            <sz val="9"/>
            <color indexed="81"/>
            <rFont val="Tahoma"/>
            <family val="2"/>
          </rPr>
          <t>Facturado ya sea por un debito o glosa de algun expediente posterior a la auditoria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Mayelin Mendez</author>
  </authors>
  <commentList>
    <comment ref="F4" authorId="0" shapeId="0" xr:uid="{00000000-0006-0000-0600-000001000000}">
      <text>
        <r>
          <rPr>
            <sz val="9"/>
            <color indexed="81"/>
            <rFont val="Tahoma"/>
            <family val="2"/>
          </rPr>
          <t>Facturado ya sea por un debito o glosa de algun expediente posterior a la auditoria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Mayelin Mendez</author>
  </authors>
  <commentList>
    <comment ref="F4" authorId="0" shapeId="0" xr:uid="{00000000-0006-0000-0700-000001000000}">
      <text>
        <r>
          <rPr>
            <sz val="9"/>
            <color indexed="81"/>
            <rFont val="Tahoma"/>
            <family val="2"/>
          </rPr>
          <t>Facturado ya sea por un debito o glosa de algun expediente posterior a la auditoria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Mayelin Mendez</author>
  </authors>
  <commentList>
    <comment ref="F4" authorId="0" shapeId="0" xr:uid="{00000000-0006-0000-0800-000001000000}">
      <text>
        <r>
          <rPr>
            <sz val="9"/>
            <color indexed="81"/>
            <rFont val="Tahoma"/>
            <family val="2"/>
          </rPr>
          <t>Facturado ya sea por un debito o glosa de algun expediente posterior a la auditoria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Mayelin Mendez</author>
  </authors>
  <commentList>
    <comment ref="F4" authorId="0" shapeId="0" xr:uid="{00000000-0006-0000-0900-000001000000}">
      <text>
        <r>
          <rPr>
            <sz val="9"/>
            <color indexed="81"/>
            <rFont val="Tahoma"/>
            <family val="2"/>
          </rPr>
          <t>Facturado ya sea por un debito o glosa de algun expediente posterior a la auditoria</t>
        </r>
      </text>
    </comment>
  </commentList>
</comments>
</file>

<file path=xl/sharedStrings.xml><?xml version="1.0" encoding="utf-8"?>
<sst xmlns="http://schemas.openxmlformats.org/spreadsheetml/2006/main" count="183" uniqueCount="67">
  <si>
    <t xml:space="preserve">    </t>
  </si>
  <si>
    <t xml:space="preserve">Servicio Nacional de Salud </t>
  </si>
  <si>
    <t xml:space="preserve">Dirección de Fiscalización y Control </t>
  </si>
  <si>
    <t>Auxiliar Cuentas por Cobrar SeNaSa Subsidiado</t>
  </si>
  <si>
    <t>BALANCE INICIAL</t>
  </si>
  <si>
    <t>DATOS PREVIO AL PROCESO</t>
  </si>
  <si>
    <t>DATOS DURANTE EL PROCESO</t>
  </si>
  <si>
    <t>DATOS POSTERIOR AL PROCESO</t>
  </si>
  <si>
    <t>FECHA DE CORTE AUDITORIA</t>
  </si>
  <si>
    <t>CANTIDAD DE EXPEDIENTES</t>
  </si>
  <si>
    <t>MONTO GENERAL DE FACTURACION</t>
  </si>
  <si>
    <t>FECHA DE AUDITORIA</t>
  </si>
  <si>
    <t>CANTIDAD EXPEDIENTES AUDITADAS</t>
  </si>
  <si>
    <t>MONTO AUDITADO</t>
  </si>
  <si>
    <t>MONTO GLOSADO</t>
  </si>
  <si>
    <t>%</t>
  </si>
  <si>
    <t xml:space="preserve">Valor Facturado </t>
  </si>
  <si>
    <t>Referencia Documento de pago (CK-T)</t>
  </si>
  <si>
    <t>Monto pagado</t>
  </si>
  <si>
    <t>Balance CxC</t>
  </si>
  <si>
    <t xml:space="preserve">TOTALES </t>
  </si>
  <si>
    <t xml:space="preserve">FECHA DE CORTE </t>
  </si>
  <si>
    <t>CANTIDAD DE FACTURAS</t>
  </si>
  <si>
    <t>MONTO FACTURADO</t>
  </si>
  <si>
    <t>MONTO PAGADO</t>
  </si>
  <si>
    <t>DESMONTE POSTERIOR AL PAGO</t>
  </si>
  <si>
    <t>Auxiliar Cuentas por Cobrar Instituciones u Organismos</t>
  </si>
  <si>
    <t>Auxiliar Cuentas por Cobrar Ars Primera de Humano</t>
  </si>
  <si>
    <t>Establecimientos:  _________________________________     Año:_________________</t>
  </si>
  <si>
    <t xml:space="preserve"> FAVOR AGREGAR DEMAS ARS PRIVADAS CONTRATADAS SEGUN FORMATO CORRESPONDIENTE</t>
  </si>
  <si>
    <t>Auxiliar Cuentas por Cobrar Ars Contributivo</t>
  </si>
  <si>
    <t>Auxiliar Cuentas por Cobrar Ars Monumental</t>
  </si>
  <si>
    <t>Auxiliar Cuentas por Cobrar Ars Semma</t>
  </si>
  <si>
    <t>Auxiliar Cuentas por Cobrar Ars APS</t>
  </si>
  <si>
    <t>Auxiliar Cuentas por Cobrar Ars Mapfre</t>
  </si>
  <si>
    <t>Auxiliar Cuentas por Cobrar Ars Renacer, SA</t>
  </si>
  <si>
    <t>Auxiliar Cuentas por Cobrar Ars MGA</t>
  </si>
  <si>
    <t>Auxiliar Cuentas por Cobrar Ars Simag</t>
  </si>
  <si>
    <r>
      <t xml:space="preserve">Establecimientos:  </t>
    </r>
    <r>
      <rPr>
        <b/>
        <u/>
        <sz val="11"/>
        <color theme="1"/>
        <rFont val="Calibri"/>
        <family val="2"/>
        <scheme val="minor"/>
      </rPr>
      <t>Hospital Regional Ing. Luis L. Bogaer</t>
    </r>
    <r>
      <rPr>
        <b/>
        <sz val="11"/>
        <color theme="1"/>
        <rFont val="Calibri"/>
        <family val="2"/>
        <scheme val="minor"/>
      </rPr>
      <t>t               Año: 2026</t>
    </r>
  </si>
  <si>
    <r>
      <t>Establecimientos:</t>
    </r>
    <r>
      <rPr>
        <b/>
        <u/>
        <sz val="11"/>
        <color theme="1"/>
        <rFont val="Calibri"/>
        <family val="2"/>
        <scheme val="minor"/>
      </rPr>
      <t xml:space="preserve"> Hospital Regional Ing. Luis L. Bogaert </t>
    </r>
    <r>
      <rPr>
        <b/>
        <sz val="11"/>
        <color theme="1"/>
        <rFont val="Calibri"/>
        <family val="2"/>
        <scheme val="minor"/>
      </rPr>
      <t xml:space="preserve">      Año: </t>
    </r>
    <r>
      <rPr>
        <b/>
        <u/>
        <sz val="11"/>
        <color theme="1"/>
        <rFont val="Calibri"/>
        <family val="2"/>
        <scheme val="minor"/>
      </rPr>
      <t>2026</t>
    </r>
  </si>
  <si>
    <t>DP. 4524000003</t>
  </si>
  <si>
    <t>B1500014780</t>
  </si>
  <si>
    <t>B1500014782</t>
  </si>
  <si>
    <t>B1500014783</t>
  </si>
  <si>
    <t>B1500014784</t>
  </si>
  <si>
    <t>DP. 4524000002</t>
  </si>
  <si>
    <t>Auxiliar Cuentas por Cobrar Ars Regimen Pensionado</t>
  </si>
  <si>
    <t>B1500014781</t>
  </si>
  <si>
    <t xml:space="preserve">CK. #374767 </t>
  </si>
  <si>
    <t>B1500014958</t>
  </si>
  <si>
    <t>DP. 4524000006</t>
  </si>
  <si>
    <t>DP. 4524000009</t>
  </si>
  <si>
    <t>B1500014993</t>
  </si>
  <si>
    <t>B1500014952</t>
  </si>
  <si>
    <t>B0100000554</t>
  </si>
  <si>
    <t>B1500014785</t>
  </si>
  <si>
    <t>B1500015256</t>
  </si>
  <si>
    <t>DP. 4524000004</t>
  </si>
  <si>
    <t>B1500015285</t>
  </si>
  <si>
    <t>B1500015286</t>
  </si>
  <si>
    <t>DP. 4524000008</t>
  </si>
  <si>
    <t>B1500015255</t>
  </si>
  <si>
    <t>DP. 4524000001</t>
  </si>
  <si>
    <t>B0100000551</t>
  </si>
  <si>
    <t>B0100000552</t>
  </si>
  <si>
    <t>B0100000555</t>
  </si>
  <si>
    <t>B0100000553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</si>
</sst>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4"/>
      <color rgb="FFFF0000"/>
      <name val="Calibri"/>
      <family val="2"/>
      <scheme val="minor"/>
    </font>
    <font>
      <sz val="9"/>
      <color indexed="81"/>
      <name val="Tahoma"/>
      <family val="2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1">
    <xf numFmtId="0" fontId="0" fillId="0" borderId="0" xfId="0"/>
    <xf numFmtId="0" fontId="0" fillId="0" borderId="1" xfId="0" applyBorder="1"/>
    <xf numFmtId="164" fontId="0" fillId="2" borderId="1" xfId="4" applyNumberFormat="1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0" borderId="3" xfId="0" applyBorder="1"/>
    <xf numFmtId="43" fontId="2" fillId="2" borderId="4" xfId="1" applyFont="1" applyFill="1" applyBorder="1" applyAlignment="1"/>
    <xf numFmtId="0" fontId="2" fillId="4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/>
    </xf>
    <xf numFmtId="43" fontId="0" fillId="2" borderId="8" xfId="4" applyFont="1" applyFill="1" applyBorder="1"/>
    <xf numFmtId="14" fontId="0" fillId="2" borderId="9" xfId="4" applyNumberFormat="1" applyFont="1" applyFill="1" applyBorder="1"/>
    <xf numFmtId="0" fontId="0" fillId="2" borderId="9" xfId="4" applyNumberFormat="1" applyFont="1" applyFill="1" applyBorder="1" applyAlignment="1">
      <alignment horizontal="center"/>
    </xf>
    <xf numFmtId="43" fontId="0" fillId="2" borderId="9" xfId="4" applyFont="1" applyFill="1" applyBorder="1"/>
    <xf numFmtId="43" fontId="0" fillId="2" borderId="8" xfId="0" applyNumberFormat="1" applyFill="1" applyBorder="1"/>
    <xf numFmtId="43" fontId="0" fillId="2" borderId="10" xfId="0" applyNumberFormat="1" applyFill="1" applyBorder="1"/>
    <xf numFmtId="43" fontId="0" fillId="2" borderId="8" xfId="1" applyFont="1" applyFill="1" applyBorder="1"/>
    <xf numFmtId="43" fontId="0" fillId="0" borderId="0" xfId="0" applyNumberFormat="1"/>
    <xf numFmtId="0" fontId="2" fillId="0" borderId="0" xfId="0" applyFont="1" applyAlignment="1">
      <alignment vertical="center" wrapText="1"/>
    </xf>
    <xf numFmtId="43" fontId="2" fillId="0" borderId="0" xfId="0" applyNumberFormat="1" applyFont="1"/>
    <xf numFmtId="0" fontId="2" fillId="0" borderId="16" xfId="0" applyFont="1" applyBorder="1"/>
    <xf numFmtId="0" fontId="2" fillId="0" borderId="1" xfId="0" applyFont="1" applyBorder="1"/>
    <xf numFmtId="43" fontId="2" fillId="0" borderId="4" xfId="1" applyFont="1" applyBorder="1" applyAlignment="1"/>
    <xf numFmtId="0" fontId="2" fillId="6" borderId="5" xfId="0" applyFont="1" applyFill="1" applyBorder="1" applyAlignment="1">
      <alignment horizontal="center" vertical="center" wrapText="1"/>
    </xf>
    <xf numFmtId="14" fontId="0" fillId="0" borderId="8" xfId="0" applyNumberFormat="1" applyBorder="1"/>
    <xf numFmtId="164" fontId="0" fillId="0" borderId="8" xfId="1" applyNumberFormat="1" applyFont="1" applyBorder="1"/>
    <xf numFmtId="43" fontId="0" fillId="0" borderId="8" xfId="0" applyNumberFormat="1" applyBorder="1"/>
    <xf numFmtId="14" fontId="0" fillId="0" borderId="11" xfId="0" applyNumberFormat="1" applyBorder="1"/>
    <xf numFmtId="43" fontId="0" fillId="0" borderId="8" xfId="4" applyFont="1" applyBorder="1"/>
    <xf numFmtId="43" fontId="0" fillId="0" borderId="9" xfId="4" applyFont="1" applyBorder="1"/>
    <xf numFmtId="14" fontId="0" fillId="0" borderId="11" xfId="0" applyNumberFormat="1" applyBorder="1" applyAlignment="1">
      <alignment horizontal="right"/>
    </xf>
    <xf numFmtId="14" fontId="0" fillId="0" borderId="12" xfId="0" applyNumberFormat="1" applyBorder="1"/>
    <xf numFmtId="44" fontId="0" fillId="0" borderId="13" xfId="2" applyFont="1" applyFill="1" applyBorder="1"/>
    <xf numFmtId="44" fontId="0" fillId="0" borderId="8" xfId="2" applyFont="1" applyFill="1" applyBorder="1"/>
    <xf numFmtId="0" fontId="2" fillId="0" borderId="14" xfId="0" applyFont="1" applyBorder="1"/>
    <xf numFmtId="0" fontId="0" fillId="0" borderId="14" xfId="0" applyBorder="1"/>
    <xf numFmtId="43" fontId="2" fillId="0" borderId="14" xfId="0" applyNumberFormat="1" applyFont="1" applyBorder="1"/>
    <xf numFmtId="43" fontId="2" fillId="0" borderId="15" xfId="1" applyFont="1" applyBorder="1"/>
    <xf numFmtId="43" fontId="2" fillId="0" borderId="0" xfId="1" applyFont="1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5" fillId="0" borderId="0" xfId="0" applyFont="1"/>
    <xf numFmtId="0" fontId="6" fillId="0" borderId="0" xfId="0" applyFont="1"/>
    <xf numFmtId="14" fontId="0" fillId="2" borderId="8" xfId="4" applyNumberFormat="1" applyFont="1" applyFill="1" applyBorder="1"/>
    <xf numFmtId="0" fontId="0" fillId="2" borderId="8" xfId="0" applyFill="1" applyBorder="1"/>
    <xf numFmtId="0" fontId="0" fillId="2" borderId="9" xfId="4" applyNumberFormat="1" applyFont="1" applyFill="1" applyBorder="1"/>
    <xf numFmtId="10" fontId="0" fillId="2" borderId="9" xfId="3" applyNumberFormat="1" applyFont="1" applyFill="1" applyBorder="1" applyAlignment="1">
      <alignment horizontal="center"/>
    </xf>
    <xf numFmtId="0" fontId="0" fillId="0" borderId="8" xfId="0" applyBorder="1"/>
    <xf numFmtId="0" fontId="0" fillId="2" borderId="17" xfId="4" applyNumberFormat="1" applyFont="1" applyFill="1" applyBorder="1" applyAlignment="1">
      <alignment horizontal="center"/>
    </xf>
    <xf numFmtId="43" fontId="2" fillId="2" borderId="8" xfId="0" applyNumberFormat="1" applyFont="1" applyFill="1" applyBorder="1"/>
    <xf numFmtId="0" fontId="2" fillId="2" borderId="8" xfId="0" applyFont="1" applyFill="1" applyBorder="1"/>
    <xf numFmtId="43" fontId="0" fillId="2" borderId="18" xfId="0" applyNumberFormat="1" applyFill="1" applyBorder="1"/>
    <xf numFmtId="0" fontId="2" fillId="2" borderId="19" xfId="0" applyFont="1" applyFill="1" applyBorder="1"/>
    <xf numFmtId="43" fontId="2" fillId="2" borderId="20" xfId="0" applyNumberFormat="1" applyFont="1" applyFill="1" applyBorder="1"/>
    <xf numFmtId="43" fontId="2" fillId="2" borderId="21" xfId="1" applyFont="1" applyFill="1" applyBorder="1"/>
    <xf numFmtId="14" fontId="1" fillId="2" borderId="8" xfId="4" applyNumberFormat="1" applyFont="1" applyFill="1" applyBorder="1"/>
    <xf numFmtId="43" fontId="1" fillId="2" borderId="9" xfId="4" applyFont="1" applyFill="1" applyBorder="1"/>
    <xf numFmtId="0" fontId="0" fillId="2" borderId="9" xfId="4" applyNumberFormat="1" applyFont="1" applyFill="1" applyBorder="1" applyAlignment="1">
      <alignment horizontal="right"/>
    </xf>
    <xf numFmtId="0" fontId="0" fillId="0" borderId="11" xfId="0" applyBorder="1"/>
    <xf numFmtId="0" fontId="2" fillId="6" borderId="23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0" fillId="0" borderId="20" xfId="0" applyBorder="1"/>
    <xf numFmtId="43" fontId="2" fillId="0" borderId="20" xfId="0" applyNumberFormat="1" applyFont="1" applyBorder="1"/>
    <xf numFmtId="43" fontId="2" fillId="0" borderId="21" xfId="1" applyFont="1" applyBorder="1"/>
    <xf numFmtId="43" fontId="0" fillId="2" borderId="9" xfId="4" applyFont="1" applyFill="1" applyBorder="1" applyAlignment="1">
      <alignment horizontal="right"/>
    </xf>
    <xf numFmtId="14" fontId="0" fillId="0" borderId="25" xfId="0" applyNumberFormat="1" applyBorder="1"/>
    <xf numFmtId="44" fontId="0" fillId="0" borderId="9" xfId="2" applyFont="1" applyFill="1" applyBorder="1"/>
    <xf numFmtId="43" fontId="0" fillId="0" borderId="8" xfId="1" applyFont="1" applyBorder="1"/>
    <xf numFmtId="43" fontId="0" fillId="0" borderId="0" xfId="1" applyFont="1" applyBorder="1"/>
    <xf numFmtId="16" fontId="0" fillId="0" borderId="0" xfId="0" applyNumberFormat="1"/>
    <xf numFmtId="0" fontId="0" fillId="0" borderId="11" xfId="0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right"/>
    </xf>
    <xf numFmtId="49" fontId="0" fillId="2" borderId="9" xfId="4" applyNumberFormat="1" applyFont="1" applyFill="1" applyBorder="1" applyAlignment="1">
      <alignment horizontal="right"/>
    </xf>
    <xf numFmtId="43" fontId="2" fillId="0" borderId="8" xfId="1" applyFont="1" applyBorder="1"/>
    <xf numFmtId="49" fontId="0" fillId="2" borderId="8" xfId="4" applyNumberFormat="1" applyFont="1" applyFill="1" applyBorder="1" applyAlignment="1">
      <alignment horizontal="right"/>
    </xf>
    <xf numFmtId="0" fontId="0" fillId="2" borderId="27" xfId="4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2" borderId="20" xfId="0" applyFont="1" applyFill="1" applyBorder="1"/>
    <xf numFmtId="43" fontId="2" fillId="2" borderId="9" xfId="4" applyFont="1" applyFill="1" applyBorder="1"/>
    <xf numFmtId="43" fontId="9" fillId="2" borderId="9" xfId="4" applyFont="1" applyFill="1" applyBorder="1"/>
    <xf numFmtId="0" fontId="2" fillId="0" borderId="8" xfId="0" applyFont="1" applyBorder="1" applyAlignment="1">
      <alignment horizontal="right"/>
    </xf>
    <xf numFmtId="0" fontId="2" fillId="2" borderId="8" xfId="0" applyFont="1" applyFill="1" applyBorder="1" applyAlignment="1">
      <alignment horizontal="right"/>
    </xf>
    <xf numFmtId="0" fontId="0" fillId="0" borderId="9" xfId="0" applyBorder="1" applyAlignment="1">
      <alignment horizontal="center"/>
    </xf>
    <xf numFmtId="0" fontId="2" fillId="2" borderId="9" xfId="4" applyNumberFormat="1" applyFont="1" applyFill="1" applyBorder="1" applyAlignment="1">
      <alignment horizontal="center"/>
    </xf>
    <xf numFmtId="43" fontId="0" fillId="2" borderId="9" xfId="0" applyNumberFormat="1" applyFill="1" applyBorder="1"/>
    <xf numFmtId="0" fontId="2" fillId="0" borderId="9" xfId="0" applyFont="1" applyBorder="1" applyAlignment="1">
      <alignment horizontal="center"/>
    </xf>
    <xf numFmtId="43" fontId="2" fillId="0" borderId="9" xfId="1" applyFont="1" applyBorder="1"/>
    <xf numFmtId="0" fontId="9" fillId="0" borderId="8" xfId="0" applyFont="1" applyBorder="1" applyAlignment="1">
      <alignment horizontal="right"/>
    </xf>
    <xf numFmtId="0" fontId="9" fillId="0" borderId="9" xfId="0" applyFont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/>
    <xf numFmtId="43" fontId="10" fillId="2" borderId="9" xfId="4" applyFont="1" applyFill="1" applyBorder="1"/>
    <xf numFmtId="164" fontId="0" fillId="0" borderId="11" xfId="1" applyNumberFormat="1" applyFont="1" applyBorder="1"/>
    <xf numFmtId="49" fontId="0" fillId="0" borderId="11" xfId="0" applyNumberFormat="1" applyBorder="1" applyAlignment="1">
      <alignment horizontal="right"/>
    </xf>
    <xf numFmtId="0" fontId="0" fillId="2" borderId="11" xfId="1" applyNumberFormat="1" applyFont="1" applyFill="1" applyBorder="1" applyAlignment="1">
      <alignment horizontal="center"/>
    </xf>
    <xf numFmtId="43" fontId="0" fillId="2" borderId="11" xfId="1" applyFont="1" applyFill="1" applyBorder="1"/>
    <xf numFmtId="0" fontId="0" fillId="2" borderId="8" xfId="4" applyNumberFormat="1" applyFont="1" applyFill="1" applyBorder="1" applyAlignment="1">
      <alignment horizontal="center"/>
    </xf>
    <xf numFmtId="43" fontId="0" fillId="2" borderId="9" xfId="1" applyFont="1" applyFill="1" applyBorder="1"/>
    <xf numFmtId="43" fontId="0" fillId="0" borderId="13" xfId="1" applyFont="1" applyFill="1" applyBorder="1"/>
    <xf numFmtId="43" fontId="12" fillId="2" borderId="8" xfId="4" applyFont="1" applyFill="1" applyBorder="1"/>
    <xf numFmtId="165" fontId="12" fillId="0" borderId="24" xfId="0" applyNumberFormat="1" applyFont="1" applyBorder="1"/>
    <xf numFmtId="1" fontId="12" fillId="0" borderId="11" xfId="0" applyNumberFormat="1" applyFont="1" applyBorder="1" applyAlignment="1">
      <alignment horizontal="right"/>
    </xf>
    <xf numFmtId="165" fontId="0" fillId="0" borderId="8" xfId="0" applyNumberFormat="1" applyBorder="1"/>
    <xf numFmtId="165" fontId="0" fillId="0" borderId="11" xfId="0" applyNumberFormat="1" applyBorder="1"/>
    <xf numFmtId="165" fontId="0" fillId="0" borderId="11" xfId="0" applyNumberFormat="1" applyBorder="1" applyAlignment="1">
      <alignment horizontal="right"/>
    </xf>
    <xf numFmtId="165" fontId="0" fillId="0" borderId="25" xfId="0" applyNumberFormat="1" applyBorder="1"/>
    <xf numFmtId="0" fontId="11" fillId="0" borderId="0" xfId="0" applyFont="1" applyAlignment="1">
      <alignment wrapText="1"/>
    </xf>
    <xf numFmtId="165" fontId="0" fillId="2" borderId="11" xfId="0" applyNumberFormat="1" applyFill="1" applyBorder="1"/>
    <xf numFmtId="43" fontId="1" fillId="0" borderId="9" xfId="1" applyFont="1" applyBorder="1"/>
    <xf numFmtId="165" fontId="0" fillId="2" borderId="8" xfId="0" applyNumberFormat="1" applyFill="1" applyBorder="1"/>
    <xf numFmtId="165" fontId="0" fillId="2" borderId="9" xfId="4" applyNumberFormat="1" applyFont="1" applyFill="1" applyBorder="1"/>
    <xf numFmtId="165" fontId="0" fillId="2" borderId="8" xfId="4" applyNumberFormat="1" applyFont="1" applyFill="1" applyBorder="1"/>
    <xf numFmtId="165" fontId="0" fillId="2" borderId="8" xfId="0" applyNumberFormat="1" applyFill="1" applyBorder="1" applyAlignment="1">
      <alignment horizontal="right"/>
    </xf>
    <xf numFmtId="165" fontId="1" fillId="2" borderId="9" xfId="4" applyNumberFormat="1" applyFont="1" applyFill="1" applyBorder="1"/>
    <xf numFmtId="165" fontId="0" fillId="0" borderId="24" xfId="0" applyNumberFormat="1" applyBorder="1"/>
    <xf numFmtId="165" fontId="0" fillId="0" borderId="26" xfId="0" applyNumberFormat="1" applyBorder="1"/>
    <xf numFmtId="49" fontId="0" fillId="0" borderId="25" xfId="0" applyNumberFormat="1" applyBorder="1" applyAlignment="1">
      <alignment horizontal="right"/>
    </xf>
    <xf numFmtId="165" fontId="0" fillId="0" borderId="22" xfId="0" applyNumberFormat="1" applyBorder="1"/>
    <xf numFmtId="1" fontId="0" fillId="0" borderId="8" xfId="4" applyNumberFormat="1" applyFont="1" applyBorder="1" applyAlignment="1">
      <alignment horizontal="right"/>
    </xf>
    <xf numFmtId="165" fontId="0" fillId="0" borderId="17" xfId="0" applyNumberFormat="1" applyBorder="1"/>
    <xf numFmtId="0" fontId="2" fillId="0" borderId="8" xfId="0" applyFont="1" applyBorder="1"/>
    <xf numFmtId="49" fontId="2" fillId="2" borderId="9" xfId="4" applyNumberFormat="1" applyFont="1" applyFill="1" applyBorder="1" applyAlignment="1">
      <alignment horizontal="right"/>
    </xf>
    <xf numFmtId="1" fontId="0" fillId="0" borderId="11" xfId="1" applyNumberFormat="1" applyFont="1" applyBorder="1" applyAlignment="1">
      <alignment horizontal="right"/>
    </xf>
    <xf numFmtId="0" fontId="2" fillId="0" borderId="8" xfId="0" applyFont="1" applyBorder="1" applyAlignment="1">
      <alignment horizontal="left"/>
    </xf>
    <xf numFmtId="1" fontId="0" fillId="0" borderId="11" xfId="0" applyNumberFormat="1" applyBorder="1" applyAlignment="1">
      <alignment horizontal="right"/>
    </xf>
    <xf numFmtId="0" fontId="0" fillId="0" borderId="8" xfId="0" applyBorder="1" applyAlignment="1">
      <alignment horizontal="left"/>
    </xf>
    <xf numFmtId="43" fontId="2" fillId="2" borderId="9" xfId="4" applyFont="1" applyFill="1" applyBorder="1" applyAlignment="1">
      <alignment horizontal="right"/>
    </xf>
    <xf numFmtId="43" fontId="2" fillId="2" borderId="9" xfId="0" applyNumberFormat="1" applyFont="1" applyFill="1" applyBorder="1" applyAlignment="1">
      <alignment horizontal="right"/>
    </xf>
    <xf numFmtId="43" fontId="2" fillId="0" borderId="8" xfId="1" applyFont="1" applyBorder="1" applyAlignment="1">
      <alignment horizontal="right"/>
    </xf>
    <xf numFmtId="0" fontId="2" fillId="0" borderId="0" xfId="0" applyFont="1" applyAlignment="1">
      <alignment horizontal="left"/>
    </xf>
    <xf numFmtId="43" fontId="9" fillId="0" borderId="9" xfId="1" applyFont="1" applyBorder="1"/>
    <xf numFmtId="0" fontId="2" fillId="0" borderId="2" xfId="0" applyFont="1" applyBorder="1"/>
    <xf numFmtId="14" fontId="0" fillId="0" borderId="25" xfId="0" applyNumberFormat="1" applyBorder="1" applyAlignment="1">
      <alignment horizontal="right"/>
    </xf>
    <xf numFmtId="0" fontId="0" fillId="0" borderId="9" xfId="0" applyBorder="1" applyAlignment="1">
      <alignment horizontal="left"/>
    </xf>
    <xf numFmtId="0" fontId="0" fillId="0" borderId="19" xfId="0" applyBorder="1"/>
    <xf numFmtId="0" fontId="9" fillId="0" borderId="8" xfId="0" applyFont="1" applyBorder="1" applyAlignment="1">
      <alignment horizontal="left"/>
    </xf>
    <xf numFmtId="43" fontId="9" fillId="2" borderId="8" xfId="4" applyFont="1" applyFill="1" applyBorder="1"/>
    <xf numFmtId="43" fontId="2" fillId="2" borderId="9" xfId="0" applyNumberFormat="1" applyFont="1" applyFill="1" applyBorder="1"/>
    <xf numFmtId="43" fontId="2" fillId="0" borderId="9" xfId="4" applyFont="1" applyBorder="1"/>
    <xf numFmtId="43" fontId="2" fillId="2" borderId="8" xfId="4" applyFont="1" applyFill="1" applyBorder="1"/>
    <xf numFmtId="0" fontId="2" fillId="0" borderId="9" xfId="0" applyFont="1" applyBorder="1" applyAlignment="1">
      <alignment horizontal="right"/>
    </xf>
    <xf numFmtId="165" fontId="0" fillId="0" borderId="25" xfId="0" applyNumberFormat="1" applyBorder="1" applyAlignment="1">
      <alignment horizontal="right"/>
    </xf>
    <xf numFmtId="49" fontId="0" fillId="0" borderId="12" xfId="0" applyNumberFormat="1" applyBorder="1" applyAlignment="1">
      <alignment horizontal="right"/>
    </xf>
    <xf numFmtId="43" fontId="0" fillId="2" borderId="13" xfId="4" applyFont="1" applyFill="1" applyBorder="1"/>
    <xf numFmtId="0" fontId="2" fillId="0" borderId="9" xfId="0" applyFont="1" applyBorder="1" applyAlignment="1">
      <alignment horizontal="left"/>
    </xf>
    <xf numFmtId="165" fontId="0" fillId="0" borderId="8" xfId="0" applyNumberFormat="1" applyBorder="1" applyAlignment="1">
      <alignment horizontal="right"/>
    </xf>
    <xf numFmtId="49" fontId="0" fillId="0" borderId="8" xfId="0" applyNumberFormat="1" applyBorder="1" applyAlignment="1">
      <alignment horizontal="right"/>
    </xf>
    <xf numFmtId="43" fontId="0" fillId="2" borderId="8" xfId="4" applyFont="1" applyFill="1" applyBorder="1" applyAlignment="1">
      <alignment horizontal="right"/>
    </xf>
    <xf numFmtId="165" fontId="0" fillId="2" borderId="28" xfId="4" applyNumberFormat="1" applyFont="1" applyFill="1" applyBorder="1"/>
    <xf numFmtId="0" fontId="2" fillId="0" borderId="13" xfId="0" applyFont="1" applyBorder="1" applyAlignment="1">
      <alignment horizontal="center"/>
    </xf>
    <xf numFmtId="43" fontId="2" fillId="2" borderId="13" xfId="0" applyNumberFormat="1" applyFont="1" applyFill="1" applyBorder="1"/>
    <xf numFmtId="10" fontId="1" fillId="2" borderId="9" xfId="3" applyNumberFormat="1" applyFont="1" applyFill="1" applyBorder="1" applyAlignment="1">
      <alignment horizontal="center"/>
    </xf>
    <xf numFmtId="0" fontId="11" fillId="0" borderId="0" xfId="0" applyFont="1"/>
    <xf numFmtId="0" fontId="9" fillId="0" borderId="0" xfId="0" applyFont="1"/>
    <xf numFmtId="43" fontId="1" fillId="2" borderId="9" xfId="0" applyNumberFormat="1" applyFont="1" applyFill="1" applyBorder="1"/>
    <xf numFmtId="0" fontId="0" fillId="2" borderId="20" xfId="1" applyNumberFormat="1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9" xfId="4" applyNumberFormat="1" applyFont="1" applyFill="1" applyBorder="1" applyAlignment="1">
      <alignment horizontal="left"/>
    </xf>
    <xf numFmtId="1" fontId="0" fillId="0" borderId="8" xfId="1" applyNumberFormat="1" applyFont="1" applyBorder="1" applyAlignment="1">
      <alignment horizontal="right"/>
    </xf>
    <xf numFmtId="165" fontId="0" fillId="0" borderId="29" xfId="0" applyNumberFormat="1" applyBorder="1"/>
    <xf numFmtId="49" fontId="0" fillId="0" borderId="8" xfId="0" applyNumberFormat="1" applyBorder="1" applyAlignment="1">
      <alignment horizontal="left"/>
    </xf>
    <xf numFmtId="49" fontId="0" fillId="0" borderId="11" xfId="0" applyNumberForma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 wrapText="1"/>
    </xf>
  </cellXfs>
  <cellStyles count="5">
    <cellStyle name="Millares" xfId="1" builtinId="3"/>
    <cellStyle name="Millares 2" xfId="4" xr:uid="{00000000-0005-0000-0000-000001000000}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79"/>
  <sheetViews>
    <sheetView topLeftCell="A5" zoomScaleNormal="100" workbookViewId="0">
      <selection activeCell="G41" sqref="G41"/>
    </sheetView>
  </sheetViews>
  <sheetFormatPr baseColWidth="10" defaultRowHeight="15" x14ac:dyDescent="0.25"/>
  <cols>
    <col min="1" max="1" width="15.140625" customWidth="1"/>
    <col min="2" max="3" width="14" customWidth="1"/>
    <col min="4" max="4" width="15.140625" customWidth="1"/>
    <col min="5" max="5" width="12.28515625" customWidth="1"/>
    <col min="6" max="6" width="20.85546875" customWidth="1"/>
    <col min="7" max="7" width="14.28515625" customWidth="1"/>
    <col min="8" max="8" width="8.5703125" customWidth="1"/>
    <col min="9" max="9" width="15" customWidth="1"/>
    <col min="10" max="10" width="15.42578125" customWidth="1"/>
    <col min="11" max="11" width="16.7109375" customWidth="1"/>
    <col min="12" max="12" width="15.42578125" customWidth="1"/>
    <col min="14" max="14" width="13.140625" bestFit="1" customWidth="1"/>
    <col min="15" max="15" width="14.140625" bestFit="1" customWidth="1"/>
  </cols>
  <sheetData>
    <row r="2" spans="1:12" x14ac:dyDescent="0.25">
      <c r="H2" t="s">
        <v>0</v>
      </c>
    </row>
    <row r="4" spans="1:12" ht="23.25" x14ac:dyDescent="0.35">
      <c r="A4" s="167" t="s">
        <v>1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</row>
    <row r="5" spans="1:12" ht="18.75" x14ac:dyDescent="0.3">
      <c r="A5" s="168" t="s">
        <v>2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</row>
    <row r="6" spans="1:12" ht="15.75" thickBot="1" x14ac:dyDescent="0.3">
      <c r="D6" s="1"/>
      <c r="E6" s="1"/>
      <c r="F6" s="2"/>
      <c r="G6" s="1"/>
    </row>
    <row r="7" spans="1:12" ht="15.75" thickBot="1" x14ac:dyDescent="0.3">
      <c r="A7" s="169" t="s">
        <v>3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1"/>
    </row>
    <row r="8" spans="1:12" ht="15.75" thickBot="1" x14ac:dyDescent="0.3">
      <c r="A8" s="3" t="s">
        <v>38</v>
      </c>
      <c r="B8" s="4"/>
      <c r="C8" s="4"/>
      <c r="D8" s="4"/>
      <c r="E8" s="4"/>
      <c r="F8" s="4"/>
      <c r="G8" s="4"/>
      <c r="H8" s="5"/>
      <c r="I8" s="5"/>
      <c r="J8" s="4" t="s">
        <v>4</v>
      </c>
      <c r="K8" s="5"/>
      <c r="L8" s="6">
        <v>5084199.47</v>
      </c>
    </row>
    <row r="9" spans="1:12" ht="15.75" customHeight="1" thickBot="1" x14ac:dyDescent="0.3">
      <c r="A9" s="172" t="s">
        <v>5</v>
      </c>
      <c r="B9" s="173"/>
      <c r="C9" s="174"/>
      <c r="D9" s="175" t="s">
        <v>6</v>
      </c>
      <c r="E9" s="176"/>
      <c r="F9" s="176"/>
      <c r="G9" s="176"/>
      <c r="H9" s="176"/>
      <c r="I9" s="177"/>
      <c r="J9" s="178" t="s">
        <v>7</v>
      </c>
      <c r="K9" s="179"/>
      <c r="L9" s="180"/>
    </row>
    <row r="10" spans="1:12" ht="60" x14ac:dyDescent="0.25">
      <c r="A10" s="7" t="s">
        <v>8</v>
      </c>
      <c r="B10" s="7" t="s">
        <v>9</v>
      </c>
      <c r="C10" s="7" t="s">
        <v>10</v>
      </c>
      <c r="D10" s="8" t="s">
        <v>11</v>
      </c>
      <c r="E10" s="8" t="s">
        <v>12</v>
      </c>
      <c r="F10" s="8" t="s">
        <v>13</v>
      </c>
      <c r="G10" s="8" t="s">
        <v>14</v>
      </c>
      <c r="H10" s="8" t="s">
        <v>15</v>
      </c>
      <c r="I10" s="8" t="s">
        <v>16</v>
      </c>
      <c r="J10" s="9" t="s">
        <v>17</v>
      </c>
      <c r="K10" s="9" t="s">
        <v>18</v>
      </c>
      <c r="L10" s="10" t="s">
        <v>19</v>
      </c>
    </row>
    <row r="11" spans="1:12" x14ac:dyDescent="0.25">
      <c r="A11" s="114">
        <v>46038</v>
      </c>
      <c r="B11" s="80"/>
      <c r="C11" s="14"/>
      <c r="D11" s="12"/>
      <c r="E11" s="13"/>
      <c r="F11" s="14"/>
      <c r="G11" s="14"/>
      <c r="H11" s="50" t="e">
        <f>+G11/F11</f>
        <v>#DIV/0!</v>
      </c>
      <c r="I11" s="15">
        <f>+F11-G11</f>
        <v>0</v>
      </c>
      <c r="J11" s="54">
        <v>4524000186</v>
      </c>
      <c r="K11" s="53">
        <v>5084199.47</v>
      </c>
      <c r="L11" s="16">
        <f>+$L$8+I11-K11</f>
        <v>0</v>
      </c>
    </row>
    <row r="12" spans="1:12" x14ac:dyDescent="0.25">
      <c r="A12" s="114">
        <v>46050</v>
      </c>
      <c r="B12" s="80">
        <v>259</v>
      </c>
      <c r="C12" s="14">
        <v>5306876.79</v>
      </c>
      <c r="D12" s="12">
        <v>46051</v>
      </c>
      <c r="E12" s="13">
        <v>259</v>
      </c>
      <c r="F12" s="14">
        <v>5306876.79</v>
      </c>
      <c r="G12" s="14">
        <v>226457.72</v>
      </c>
      <c r="H12" s="50">
        <f t="shared" ref="H12:H36" si="0">+G12/F12</f>
        <v>4.2672503802372995E-2</v>
      </c>
      <c r="I12" s="15">
        <f t="shared" ref="I12:I36" si="1">+F12-G12</f>
        <v>5080419.07</v>
      </c>
      <c r="J12" s="81"/>
      <c r="K12" s="53"/>
      <c r="L12" s="16">
        <f>+L11+I12-K12</f>
        <v>5080419.07</v>
      </c>
    </row>
    <row r="13" spans="1:12" x14ac:dyDescent="0.25">
      <c r="A13" s="114">
        <v>46072</v>
      </c>
      <c r="B13" s="80"/>
      <c r="C13" s="14"/>
      <c r="D13" s="12"/>
      <c r="E13" s="13"/>
      <c r="F13" s="14"/>
      <c r="G13" s="14"/>
      <c r="H13" s="50" t="e">
        <f t="shared" si="0"/>
        <v>#DIV/0!</v>
      </c>
      <c r="I13" s="15">
        <f t="shared" si="1"/>
        <v>0</v>
      </c>
      <c r="J13" s="81">
        <v>4524000180</v>
      </c>
      <c r="K13" s="78">
        <v>5080419.07</v>
      </c>
      <c r="L13" s="16">
        <f t="shared" ref="L13:L25" si="2">+L12+I13-K13</f>
        <v>0</v>
      </c>
    </row>
    <row r="14" spans="1:12" x14ac:dyDescent="0.25">
      <c r="A14" s="115">
        <v>46079</v>
      </c>
      <c r="B14" s="80">
        <v>282</v>
      </c>
      <c r="C14" s="14">
        <v>6747090.3499999996</v>
      </c>
      <c r="D14" s="12">
        <v>46079</v>
      </c>
      <c r="E14" s="13">
        <v>282</v>
      </c>
      <c r="F14" s="14">
        <v>6747090.3499999996</v>
      </c>
      <c r="G14" s="14">
        <v>370128.14</v>
      </c>
      <c r="H14" s="50">
        <f t="shared" si="0"/>
        <v>5.4857445328266578E-2</v>
      </c>
      <c r="I14" s="15">
        <f t="shared" si="1"/>
        <v>6376962.21</v>
      </c>
      <c r="J14" s="85"/>
      <c r="K14" s="53"/>
      <c r="L14" s="16">
        <f>+L13+I14-K14</f>
        <v>6376962.21</v>
      </c>
    </row>
    <row r="15" spans="1:12" x14ac:dyDescent="0.25">
      <c r="A15" s="115">
        <v>46097</v>
      </c>
      <c r="B15" s="80"/>
      <c r="C15" s="14"/>
      <c r="D15" s="12"/>
      <c r="E15" s="13"/>
      <c r="F15" s="14"/>
      <c r="G15" s="14"/>
      <c r="H15" s="50" t="e">
        <f t="shared" si="0"/>
        <v>#DIV/0!</v>
      </c>
      <c r="I15" s="15">
        <f t="shared" si="1"/>
        <v>0</v>
      </c>
      <c r="J15" s="81">
        <v>4524000169</v>
      </c>
      <c r="K15" s="53">
        <v>6376962.21</v>
      </c>
      <c r="L15" s="16">
        <f t="shared" ref="L15:L23" si="3">+L14+I15-K15</f>
        <v>0</v>
      </c>
    </row>
    <row r="16" spans="1:12" ht="15.75" thickBot="1" x14ac:dyDescent="0.3">
      <c r="A16" s="115">
        <v>46111</v>
      </c>
      <c r="B16" s="80">
        <v>235</v>
      </c>
      <c r="C16" s="14">
        <v>5912397.4800000004</v>
      </c>
      <c r="D16" s="12">
        <v>46111</v>
      </c>
      <c r="E16" s="13">
        <v>235</v>
      </c>
      <c r="F16" s="14">
        <v>5912397.4800000004</v>
      </c>
      <c r="G16" s="14">
        <v>314447.28999999998</v>
      </c>
      <c r="H16" s="50">
        <f t="shared" si="0"/>
        <v>5.3184396188464642E-2</v>
      </c>
      <c r="I16" s="15">
        <f t="shared" si="1"/>
        <v>5597950.1900000004</v>
      </c>
      <c r="J16" s="54"/>
      <c r="K16" s="53"/>
      <c r="L16" s="16">
        <f t="shared" si="3"/>
        <v>5597950.1900000004</v>
      </c>
    </row>
    <row r="17" spans="1:15" hidden="1" x14ac:dyDescent="0.25">
      <c r="A17" s="115"/>
      <c r="B17" s="80"/>
      <c r="C17" s="14"/>
      <c r="D17" s="12"/>
      <c r="E17" s="80"/>
      <c r="F17" s="14"/>
      <c r="G17" s="14"/>
      <c r="H17" s="50" t="e">
        <f t="shared" si="0"/>
        <v>#DIV/0!</v>
      </c>
      <c r="I17" s="15">
        <f t="shared" si="1"/>
        <v>0</v>
      </c>
      <c r="J17" s="86"/>
      <c r="K17" s="53"/>
      <c r="L17" s="16">
        <f t="shared" si="3"/>
        <v>5597950.1900000004</v>
      </c>
    </row>
    <row r="18" spans="1:15" hidden="1" x14ac:dyDescent="0.25">
      <c r="A18" s="116"/>
      <c r="B18" s="52"/>
      <c r="C18" s="11"/>
      <c r="D18" s="47"/>
      <c r="E18" s="52"/>
      <c r="F18" s="11"/>
      <c r="G18" s="14"/>
      <c r="H18" s="50" t="e">
        <f t="shared" si="0"/>
        <v>#DIV/0!</v>
      </c>
      <c r="I18" s="15">
        <f t="shared" si="1"/>
        <v>0</v>
      </c>
      <c r="J18" s="81"/>
      <c r="K18" s="53"/>
      <c r="L18" s="16">
        <f t="shared" si="3"/>
        <v>5597950.1900000004</v>
      </c>
    </row>
    <row r="19" spans="1:15" hidden="1" x14ac:dyDescent="0.25">
      <c r="A19" s="116"/>
      <c r="B19" s="52"/>
      <c r="C19" s="14"/>
      <c r="D19" s="47"/>
      <c r="E19" s="52"/>
      <c r="F19" s="14"/>
      <c r="G19" s="14"/>
      <c r="H19" s="50" t="e">
        <f t="shared" si="0"/>
        <v>#DIV/0!</v>
      </c>
      <c r="I19" s="15">
        <f t="shared" si="1"/>
        <v>0</v>
      </c>
      <c r="J19" s="85"/>
      <c r="K19" s="78"/>
      <c r="L19" s="16">
        <f t="shared" si="3"/>
        <v>5597950.1900000004</v>
      </c>
    </row>
    <row r="20" spans="1:15" hidden="1" x14ac:dyDescent="0.25">
      <c r="A20" s="116"/>
      <c r="B20" s="52"/>
      <c r="C20" s="14"/>
      <c r="D20" s="47"/>
      <c r="E20" s="52"/>
      <c r="F20" s="14"/>
      <c r="G20" s="14"/>
      <c r="H20" s="50" t="e">
        <f t="shared" si="0"/>
        <v>#DIV/0!</v>
      </c>
      <c r="I20" s="15">
        <f t="shared" si="1"/>
        <v>0</v>
      </c>
      <c r="J20" s="81"/>
      <c r="K20" s="53"/>
      <c r="L20" s="16">
        <f t="shared" si="3"/>
        <v>5597950.1900000004</v>
      </c>
    </row>
    <row r="21" spans="1:15" hidden="1" x14ac:dyDescent="0.25">
      <c r="A21" s="116"/>
      <c r="B21" s="52"/>
      <c r="C21" s="14"/>
      <c r="D21" s="47"/>
      <c r="E21" s="52"/>
      <c r="F21" s="14"/>
      <c r="G21" s="14"/>
      <c r="H21" s="50" t="e">
        <f t="shared" si="0"/>
        <v>#DIV/0!</v>
      </c>
      <c r="I21" s="15"/>
      <c r="J21" s="86"/>
      <c r="K21" s="53"/>
      <c r="L21" s="16">
        <f t="shared" si="3"/>
        <v>5597950.1900000004</v>
      </c>
    </row>
    <row r="22" spans="1:15" hidden="1" x14ac:dyDescent="0.25">
      <c r="A22" s="117"/>
      <c r="B22" s="52"/>
      <c r="C22" s="60"/>
      <c r="D22" s="59"/>
      <c r="E22" s="52"/>
      <c r="F22" s="60"/>
      <c r="G22" s="60"/>
      <c r="H22" s="50" t="e">
        <f t="shared" si="0"/>
        <v>#DIV/0!</v>
      </c>
      <c r="I22" s="15">
        <f t="shared" si="1"/>
        <v>0</v>
      </c>
      <c r="J22" s="86"/>
      <c r="K22" s="53"/>
      <c r="L22" s="16">
        <f t="shared" si="3"/>
        <v>5597950.1900000004</v>
      </c>
      <c r="O22" s="18"/>
    </row>
    <row r="23" spans="1:15" hidden="1" x14ac:dyDescent="0.25">
      <c r="A23" s="116"/>
      <c r="B23" s="52"/>
      <c r="C23" s="14"/>
      <c r="D23" s="12"/>
      <c r="E23" s="13"/>
      <c r="F23" s="14"/>
      <c r="G23" s="14"/>
      <c r="H23" s="50" t="e">
        <f t="shared" si="0"/>
        <v>#DIV/0!</v>
      </c>
      <c r="I23" s="15">
        <f t="shared" si="1"/>
        <v>0</v>
      </c>
      <c r="J23" s="85"/>
      <c r="K23" s="53"/>
      <c r="L23" s="16">
        <f t="shared" si="3"/>
        <v>5597950.1900000004</v>
      </c>
      <c r="O23" s="18"/>
    </row>
    <row r="24" spans="1:15" hidden="1" x14ac:dyDescent="0.25">
      <c r="A24" s="115"/>
      <c r="B24" s="80"/>
      <c r="C24" s="14"/>
      <c r="D24" s="12"/>
      <c r="E24" s="13"/>
      <c r="F24" s="14"/>
      <c r="G24" s="14"/>
      <c r="H24" s="50" t="e">
        <f t="shared" si="0"/>
        <v>#DIV/0!</v>
      </c>
      <c r="I24" s="15">
        <f t="shared" si="1"/>
        <v>0</v>
      </c>
      <c r="J24" s="48"/>
      <c r="K24" s="15"/>
      <c r="L24" s="16">
        <f t="shared" si="2"/>
        <v>5597950.1900000004</v>
      </c>
      <c r="O24" s="18"/>
    </row>
    <row r="25" spans="1:15" hidden="1" x14ac:dyDescent="0.25">
      <c r="A25" s="116"/>
      <c r="B25" s="80"/>
      <c r="C25" s="14"/>
      <c r="D25" s="12"/>
      <c r="E25" s="13"/>
      <c r="F25" s="14"/>
      <c r="G25" s="14"/>
      <c r="H25" s="50" t="e">
        <f t="shared" si="0"/>
        <v>#DIV/0!</v>
      </c>
      <c r="I25" s="15">
        <f t="shared" si="1"/>
        <v>0</v>
      </c>
      <c r="J25" s="86"/>
      <c r="K25" s="53"/>
      <c r="L25" s="16">
        <f t="shared" si="2"/>
        <v>5597950.1900000004</v>
      </c>
      <c r="O25" s="18"/>
    </row>
    <row r="26" spans="1:15" hidden="1" x14ac:dyDescent="0.25">
      <c r="A26" s="116"/>
      <c r="B26" s="80"/>
      <c r="C26" s="14"/>
      <c r="D26" s="12"/>
      <c r="E26" s="13"/>
      <c r="F26" s="14"/>
      <c r="G26" s="14"/>
      <c r="H26" s="50" t="e">
        <f t="shared" si="0"/>
        <v>#DIV/0!</v>
      </c>
      <c r="I26" s="15">
        <f t="shared" si="1"/>
        <v>0</v>
      </c>
      <c r="J26" s="81"/>
      <c r="K26" s="53"/>
      <c r="L26" s="16">
        <f>+L25+I26-K26</f>
        <v>5597950.1900000004</v>
      </c>
      <c r="O26" s="18"/>
    </row>
    <row r="27" spans="1:15" hidden="1" x14ac:dyDescent="0.25">
      <c r="A27" s="112"/>
      <c r="B27" s="13"/>
      <c r="C27" s="14"/>
      <c r="D27" s="12"/>
      <c r="E27" s="13"/>
      <c r="F27" s="14"/>
      <c r="G27" s="14"/>
      <c r="H27" s="50" t="e">
        <f t="shared" si="0"/>
        <v>#DIV/0!</v>
      </c>
      <c r="I27" s="15">
        <f t="shared" si="1"/>
        <v>0</v>
      </c>
      <c r="J27" s="145"/>
      <c r="K27" s="91"/>
      <c r="L27" s="16">
        <f t="shared" ref="L27:L36" si="4">+L26+I27-K27</f>
        <v>5597950.1900000004</v>
      </c>
      <c r="O27" s="18"/>
    </row>
    <row r="28" spans="1:15" hidden="1" x14ac:dyDescent="0.25">
      <c r="A28" s="118"/>
      <c r="B28" s="13"/>
      <c r="C28" s="14"/>
      <c r="D28" s="12"/>
      <c r="E28" s="13"/>
      <c r="F28" s="14"/>
      <c r="G28" s="14"/>
      <c r="H28" s="50" t="e">
        <f t="shared" si="0"/>
        <v>#DIV/0!</v>
      </c>
      <c r="I28" s="15">
        <f t="shared" si="1"/>
        <v>0</v>
      </c>
      <c r="J28" s="81"/>
      <c r="K28" s="53"/>
      <c r="L28" s="16">
        <f t="shared" si="4"/>
        <v>5597950.1900000004</v>
      </c>
      <c r="O28" s="18"/>
    </row>
    <row r="29" spans="1:15" hidden="1" x14ac:dyDescent="0.25">
      <c r="A29" s="118"/>
      <c r="B29" s="13"/>
      <c r="C29" s="14"/>
      <c r="D29" s="12"/>
      <c r="E29" s="13"/>
      <c r="F29" s="14"/>
      <c r="G29" s="14"/>
      <c r="H29" s="50" t="e">
        <f t="shared" si="0"/>
        <v>#DIV/0!</v>
      </c>
      <c r="I29" s="15">
        <f t="shared" si="1"/>
        <v>0</v>
      </c>
      <c r="J29" s="54"/>
      <c r="K29" s="53"/>
      <c r="L29" s="16">
        <f t="shared" si="4"/>
        <v>5597950.1900000004</v>
      </c>
      <c r="O29" s="18"/>
    </row>
    <row r="30" spans="1:15" hidden="1" x14ac:dyDescent="0.25">
      <c r="A30" s="118"/>
      <c r="B30" s="13"/>
      <c r="C30" s="14"/>
      <c r="D30" s="12"/>
      <c r="E30" s="13"/>
      <c r="F30" s="14"/>
      <c r="G30" s="14"/>
      <c r="H30" s="50" t="e">
        <f t="shared" si="0"/>
        <v>#DIV/0!</v>
      </c>
      <c r="I30" s="15">
        <f t="shared" si="1"/>
        <v>0</v>
      </c>
      <c r="J30" s="81"/>
      <c r="K30" s="53"/>
      <c r="L30" s="16">
        <f t="shared" si="4"/>
        <v>5597950.1900000004</v>
      </c>
      <c r="O30" s="18"/>
    </row>
    <row r="31" spans="1:15" hidden="1" x14ac:dyDescent="0.25">
      <c r="A31" s="112"/>
      <c r="B31" s="99"/>
      <c r="C31" s="100"/>
      <c r="D31" s="47"/>
      <c r="E31" s="101"/>
      <c r="F31" s="17"/>
      <c r="G31" s="102"/>
      <c r="H31" s="50" t="e">
        <f t="shared" si="0"/>
        <v>#DIV/0!</v>
      </c>
      <c r="I31" s="15">
        <f t="shared" si="1"/>
        <v>0</v>
      </c>
      <c r="J31" s="54"/>
      <c r="K31" s="53"/>
      <c r="L31" s="16">
        <f t="shared" si="4"/>
        <v>5597950.1900000004</v>
      </c>
      <c r="O31" s="18"/>
    </row>
    <row r="32" spans="1:15" hidden="1" x14ac:dyDescent="0.25">
      <c r="A32" s="115"/>
      <c r="B32" s="13"/>
      <c r="C32" s="14"/>
      <c r="D32" s="12"/>
      <c r="E32" s="13"/>
      <c r="F32" s="14"/>
      <c r="G32" s="14"/>
      <c r="H32" s="50" t="e">
        <f t="shared" si="0"/>
        <v>#DIV/0!</v>
      </c>
      <c r="I32" s="15">
        <f t="shared" si="1"/>
        <v>0</v>
      </c>
      <c r="J32" s="81"/>
      <c r="K32" s="53"/>
      <c r="L32" s="16">
        <f t="shared" si="4"/>
        <v>5597950.1900000004</v>
      </c>
      <c r="O32" s="18"/>
    </row>
    <row r="33" spans="1:15" hidden="1" x14ac:dyDescent="0.25">
      <c r="A33" s="112"/>
      <c r="B33" s="13"/>
      <c r="C33" s="14"/>
      <c r="D33" s="12"/>
      <c r="E33" s="13"/>
      <c r="F33" s="14"/>
      <c r="G33" s="14"/>
      <c r="H33" s="50" t="e">
        <f t="shared" si="0"/>
        <v>#DIV/0!</v>
      </c>
      <c r="I33" s="15"/>
      <c r="J33" s="54"/>
      <c r="K33" s="53"/>
      <c r="L33" s="16">
        <f t="shared" si="4"/>
        <v>5597950.1900000004</v>
      </c>
      <c r="O33" s="18"/>
    </row>
    <row r="34" spans="1:15" hidden="1" x14ac:dyDescent="0.25">
      <c r="A34" s="112"/>
      <c r="B34" s="13"/>
      <c r="C34" s="14"/>
      <c r="D34" s="12"/>
      <c r="E34" s="13"/>
      <c r="F34" s="14"/>
      <c r="G34" s="14"/>
      <c r="H34" s="50" t="e">
        <f t="shared" si="0"/>
        <v>#DIV/0!</v>
      </c>
      <c r="I34" s="15">
        <f t="shared" si="1"/>
        <v>0</v>
      </c>
      <c r="J34" s="85"/>
      <c r="K34" s="78"/>
      <c r="L34" s="16">
        <f t="shared" si="4"/>
        <v>5597950.1900000004</v>
      </c>
      <c r="O34" s="18"/>
    </row>
    <row r="35" spans="1:15" hidden="1" x14ac:dyDescent="0.25">
      <c r="A35" s="116"/>
      <c r="B35" s="13"/>
      <c r="C35" s="14"/>
      <c r="D35" s="12"/>
      <c r="E35" s="13"/>
      <c r="F35" s="14"/>
      <c r="G35" s="14"/>
      <c r="H35" s="50" t="e">
        <f t="shared" si="0"/>
        <v>#DIV/0!</v>
      </c>
      <c r="I35" s="15">
        <f t="shared" si="1"/>
        <v>0</v>
      </c>
      <c r="J35" s="81"/>
      <c r="K35" s="53"/>
      <c r="L35" s="16">
        <f t="shared" si="4"/>
        <v>5597950.1900000004</v>
      </c>
      <c r="O35" s="18"/>
    </row>
    <row r="36" spans="1:15" ht="15.75" hidden="1" thickBot="1" x14ac:dyDescent="0.3">
      <c r="A36" s="153"/>
      <c r="B36" s="13"/>
      <c r="C36" s="14"/>
      <c r="D36" s="12"/>
      <c r="E36" s="13"/>
      <c r="F36" s="14"/>
      <c r="G36" s="60"/>
      <c r="H36" s="156" t="e">
        <f t="shared" si="0"/>
        <v>#DIV/0!</v>
      </c>
      <c r="I36" s="159">
        <f t="shared" si="1"/>
        <v>0</v>
      </c>
      <c r="J36" s="154"/>
      <c r="K36" s="155"/>
      <c r="L36" s="55">
        <f t="shared" si="4"/>
        <v>5597950.1900000004</v>
      </c>
      <c r="O36" s="18"/>
    </row>
    <row r="37" spans="1:15" ht="15.75" thickBot="1" x14ac:dyDescent="0.3">
      <c r="A37" s="56" t="s">
        <v>20</v>
      </c>
      <c r="B37" s="160"/>
      <c r="C37" s="57">
        <f>SUM(C11:C35)</f>
        <v>17966364.620000001</v>
      </c>
      <c r="D37" s="57"/>
      <c r="E37" s="161">
        <f>SUM(E11:E35)</f>
        <v>776</v>
      </c>
      <c r="F37" s="57">
        <f>SUM(F11:F35)</f>
        <v>17966364.620000001</v>
      </c>
      <c r="G37" s="57">
        <f>SUM(G11:G36)</f>
        <v>911033.14999999991</v>
      </c>
      <c r="H37" s="57"/>
      <c r="I37" s="57">
        <f>SUM(I11:I35)</f>
        <v>17055331.470000003</v>
      </c>
      <c r="J37" s="82"/>
      <c r="K37" s="57">
        <f>SUM(K11:K35)</f>
        <v>16541580.75</v>
      </c>
      <c r="L37" s="58">
        <f>L8+F37-G37-K37</f>
        <v>5597950.1900000013</v>
      </c>
      <c r="N37" s="18"/>
      <c r="O37" s="18"/>
    </row>
    <row r="38" spans="1:15" x14ac:dyDescent="0.25">
      <c r="A38" s="19"/>
      <c r="D38" s="20"/>
      <c r="E38" s="20"/>
      <c r="F38" s="20"/>
      <c r="G38" s="20"/>
      <c r="H38" s="20"/>
      <c r="I38" s="20"/>
      <c r="J38" s="44"/>
      <c r="K38" s="20"/>
      <c r="L38" s="20"/>
    </row>
    <row r="39" spans="1:15" ht="15" customHeight="1" x14ac:dyDescent="0.25">
      <c r="A39" s="158"/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</row>
    <row r="40" spans="1:15" x14ac:dyDescent="0.25">
      <c r="A40" s="158"/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</row>
    <row r="41" spans="1:15" ht="18" customHeight="1" x14ac:dyDescent="0.25">
      <c r="A41" s="111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</row>
    <row r="42" spans="1:15" x14ac:dyDescent="0.25">
      <c r="A42" s="184"/>
      <c r="B42" s="184"/>
      <c r="C42" s="184"/>
      <c r="D42" s="184"/>
      <c r="E42" s="184"/>
      <c r="F42" s="184"/>
      <c r="G42" s="184"/>
      <c r="H42" s="184"/>
      <c r="I42" s="184"/>
      <c r="J42" s="184"/>
      <c r="K42" s="41"/>
      <c r="L42" s="41"/>
    </row>
    <row r="43" spans="1:15" x14ac:dyDescent="0.25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</row>
    <row r="44" spans="1:15" x14ac:dyDescent="0.25">
      <c r="A44" s="181"/>
      <c r="B44" s="181"/>
      <c r="C44" s="42"/>
      <c r="H44" s="181"/>
      <c r="I44" s="181"/>
      <c r="J44" s="181"/>
      <c r="K44" s="42"/>
      <c r="L44" s="42"/>
    </row>
    <row r="45" spans="1:15" x14ac:dyDescent="0.25">
      <c r="A45" s="181"/>
      <c r="B45" s="181"/>
      <c r="C45" s="42"/>
      <c r="H45" s="181"/>
      <c r="I45" s="181"/>
      <c r="J45" s="181"/>
      <c r="K45" s="42"/>
      <c r="L45" s="42"/>
    </row>
    <row r="48" spans="1:15" x14ac:dyDescent="0.25">
      <c r="A48" s="181"/>
      <c r="B48" s="181"/>
      <c r="C48" s="42"/>
      <c r="H48" s="181"/>
      <c r="I48" s="181"/>
      <c r="J48" s="181"/>
      <c r="K48" s="42"/>
      <c r="L48" s="42"/>
    </row>
    <row r="49" spans="1:12" x14ac:dyDescent="0.25">
      <c r="A49" s="182"/>
      <c r="B49" s="182"/>
      <c r="C49" s="43"/>
      <c r="H49" s="182"/>
      <c r="I49" s="182"/>
      <c r="J49" s="182"/>
      <c r="K49" s="43"/>
      <c r="L49" s="43"/>
    </row>
    <row r="50" spans="1:12" x14ac:dyDescent="0.25">
      <c r="A50" s="44"/>
      <c r="B50" s="44"/>
      <c r="C50" s="44"/>
    </row>
    <row r="51" spans="1:12" x14ac:dyDescent="0.25">
      <c r="A51" s="181"/>
      <c r="B51" s="181"/>
      <c r="C51" s="181"/>
      <c r="D51" s="181"/>
      <c r="E51" s="181"/>
      <c r="F51" s="181"/>
      <c r="G51" s="181"/>
      <c r="H51" s="181"/>
      <c r="I51" s="181"/>
      <c r="J51" s="181"/>
      <c r="K51" s="42"/>
      <c r="L51" s="42"/>
    </row>
    <row r="52" spans="1:12" x14ac:dyDescent="0.25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</row>
    <row r="53" spans="1:12" x14ac:dyDescent="0.25">
      <c r="A53" s="44"/>
      <c r="B53" s="44"/>
      <c r="C53" s="44"/>
      <c r="D53" s="181"/>
      <c r="E53" s="181"/>
      <c r="F53" s="181"/>
      <c r="G53" s="44"/>
      <c r="H53" s="44"/>
      <c r="I53" s="44"/>
      <c r="J53" s="44"/>
      <c r="K53" s="42"/>
      <c r="L53" s="42"/>
    </row>
    <row r="54" spans="1:12" x14ac:dyDescent="0.25">
      <c r="A54" s="181"/>
      <c r="B54" s="181"/>
      <c r="C54" s="181"/>
      <c r="D54" s="181"/>
      <c r="E54" s="181"/>
      <c r="F54" s="181"/>
      <c r="G54" s="181"/>
      <c r="H54" s="181"/>
      <c r="I54" s="181"/>
      <c r="J54" s="181"/>
      <c r="K54" s="42"/>
      <c r="L54" s="42"/>
    </row>
    <row r="55" spans="1:12" x14ac:dyDescent="0.25">
      <c r="B55" s="45"/>
      <c r="C55" s="45"/>
      <c r="D55" s="45"/>
      <c r="E55" s="45"/>
      <c r="F55" s="45"/>
      <c r="G55" s="45"/>
      <c r="H55" s="20"/>
      <c r="I55" s="20"/>
      <c r="J55" s="44"/>
      <c r="K55" s="20"/>
      <c r="L55" s="39"/>
    </row>
    <row r="56" spans="1:12" x14ac:dyDescent="0.25">
      <c r="A56" s="44"/>
      <c r="B56" s="44"/>
      <c r="C56" s="44"/>
      <c r="D56" s="183"/>
      <c r="E56" s="183"/>
      <c r="F56" s="183"/>
      <c r="G56" s="44"/>
      <c r="H56" s="20"/>
      <c r="I56" s="20"/>
      <c r="J56" s="44"/>
      <c r="K56" s="20"/>
      <c r="L56" s="39"/>
    </row>
    <row r="57" spans="1:12" x14ac:dyDescent="0.25">
      <c r="A57" s="42"/>
      <c r="B57" s="42"/>
      <c r="C57" s="42"/>
      <c r="D57" s="42"/>
      <c r="E57" s="42"/>
      <c r="F57" s="42"/>
      <c r="G57" s="42"/>
      <c r="H57" s="20"/>
      <c r="I57" s="20"/>
      <c r="J57" s="44"/>
      <c r="K57" s="20"/>
      <c r="L57" s="39"/>
    </row>
    <row r="58" spans="1:12" x14ac:dyDescent="0.25">
      <c r="H58" s="20"/>
      <c r="I58" s="20"/>
      <c r="J58" s="44"/>
      <c r="K58" s="20"/>
      <c r="L58" s="39"/>
    </row>
    <row r="59" spans="1:12" x14ac:dyDescent="0.25">
      <c r="H59" s="20"/>
      <c r="I59" s="20"/>
      <c r="J59" s="44"/>
      <c r="K59" s="20"/>
      <c r="L59" s="39"/>
    </row>
    <row r="60" spans="1:12" x14ac:dyDescent="0.25">
      <c r="H60" s="20"/>
      <c r="I60" s="20"/>
      <c r="J60" s="44"/>
      <c r="K60" s="20"/>
      <c r="L60" s="39"/>
    </row>
    <row r="61" spans="1:12" x14ac:dyDescent="0.25">
      <c r="H61" s="20"/>
      <c r="I61" s="20"/>
      <c r="J61" s="44"/>
      <c r="K61" s="20"/>
      <c r="L61" s="39"/>
    </row>
    <row r="62" spans="1:12" x14ac:dyDescent="0.25">
      <c r="H62" s="20"/>
      <c r="I62" s="20"/>
      <c r="J62" s="44"/>
      <c r="K62" s="20"/>
      <c r="L62" s="39"/>
    </row>
    <row r="63" spans="1:12" x14ac:dyDescent="0.25">
      <c r="H63" s="20"/>
      <c r="I63" s="20"/>
      <c r="J63" s="44"/>
      <c r="K63" s="20"/>
      <c r="L63" s="20"/>
    </row>
    <row r="64" spans="1:12" ht="15" customHeight="1" x14ac:dyDescent="0.25">
      <c r="H64" s="40"/>
      <c r="I64" s="40"/>
      <c r="J64" s="40"/>
      <c r="K64" s="40"/>
      <c r="L64" s="40"/>
    </row>
    <row r="65" spans="8:12" x14ac:dyDescent="0.25">
      <c r="H65" s="40"/>
      <c r="I65" s="40"/>
      <c r="J65" s="40"/>
      <c r="K65" s="40"/>
      <c r="L65" s="40"/>
    </row>
    <row r="66" spans="8:12" x14ac:dyDescent="0.25">
      <c r="H66" s="40"/>
      <c r="I66" s="40"/>
      <c r="J66" s="40"/>
      <c r="K66" s="40"/>
      <c r="L66" s="40"/>
    </row>
    <row r="67" spans="8:12" x14ac:dyDescent="0.25">
      <c r="H67" s="41"/>
      <c r="I67" s="41"/>
      <c r="J67" s="41"/>
      <c r="K67" s="41"/>
      <c r="L67" s="41"/>
    </row>
    <row r="68" spans="8:12" x14ac:dyDescent="0.25">
      <c r="H68" s="41"/>
      <c r="I68" s="41"/>
      <c r="J68" s="41"/>
      <c r="K68" s="41"/>
      <c r="L68" s="41"/>
    </row>
    <row r="69" spans="8:12" x14ac:dyDescent="0.25">
      <c r="H69" s="181"/>
      <c r="I69" s="181"/>
      <c r="J69" s="181"/>
      <c r="K69" s="42"/>
      <c r="L69" s="42"/>
    </row>
    <row r="70" spans="8:12" x14ac:dyDescent="0.25">
      <c r="H70" s="181"/>
      <c r="I70" s="181"/>
      <c r="J70" s="181"/>
      <c r="K70" s="42"/>
      <c r="L70" s="42"/>
    </row>
    <row r="73" spans="8:12" x14ac:dyDescent="0.25">
      <c r="H73" s="181"/>
      <c r="I73" s="181"/>
      <c r="J73" s="181"/>
      <c r="K73" s="42"/>
      <c r="L73" s="42"/>
    </row>
    <row r="74" spans="8:12" x14ac:dyDescent="0.25">
      <c r="H74" s="182"/>
      <c r="I74" s="182"/>
      <c r="J74" s="182"/>
      <c r="K74" s="43"/>
      <c r="L74" s="43"/>
    </row>
    <row r="76" spans="8:12" x14ac:dyDescent="0.25">
      <c r="H76" s="42"/>
      <c r="I76" s="42"/>
      <c r="J76" s="42"/>
      <c r="K76" s="42"/>
      <c r="L76" s="42"/>
    </row>
    <row r="77" spans="8:12" x14ac:dyDescent="0.25">
      <c r="H77" s="45"/>
      <c r="I77" s="45"/>
      <c r="J77" s="45"/>
      <c r="K77" s="45"/>
      <c r="L77" s="45"/>
    </row>
    <row r="78" spans="8:12" x14ac:dyDescent="0.25">
      <c r="H78" s="44"/>
      <c r="I78" s="44"/>
      <c r="J78" s="44"/>
      <c r="K78" s="42"/>
      <c r="L78" s="42"/>
    </row>
    <row r="79" spans="8:12" x14ac:dyDescent="0.25">
      <c r="H79" s="42"/>
      <c r="I79" s="42"/>
      <c r="J79" s="42"/>
      <c r="K79" s="42"/>
      <c r="L79" s="42"/>
    </row>
  </sheetData>
  <mergeCells count="23">
    <mergeCell ref="H48:J48"/>
    <mergeCell ref="A48:B48"/>
    <mergeCell ref="A42:J42"/>
    <mergeCell ref="A44:B44"/>
    <mergeCell ref="H44:J44"/>
    <mergeCell ref="A45:B45"/>
    <mergeCell ref="H45:J45"/>
    <mergeCell ref="H70:J70"/>
    <mergeCell ref="H73:J73"/>
    <mergeCell ref="H74:J74"/>
    <mergeCell ref="A49:B49"/>
    <mergeCell ref="H49:J49"/>
    <mergeCell ref="A51:J51"/>
    <mergeCell ref="D53:F53"/>
    <mergeCell ref="H69:J69"/>
    <mergeCell ref="A54:J54"/>
    <mergeCell ref="D56:F56"/>
    <mergeCell ref="A4:L4"/>
    <mergeCell ref="A5:L5"/>
    <mergeCell ref="A7:L7"/>
    <mergeCell ref="A9:C9"/>
    <mergeCell ref="D9:I9"/>
    <mergeCell ref="J9:L9"/>
  </mergeCells>
  <pageMargins left="0.70866141732283472" right="0.70866141732283472" top="0.74803149606299213" bottom="0.74803149606299213" header="0.31496062992125984" footer="0.31496062992125984"/>
  <pageSetup paperSize="9" scale="69" orientation="landscape" horizontalDpi="4294967294" verticalDpi="4294967295" r:id="rId1"/>
  <rowBreaks count="1" manualBreakCount="1">
    <brk id="4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34"/>
  <sheetViews>
    <sheetView workbookViewId="0">
      <selection activeCell="C23" sqref="C23"/>
    </sheetView>
  </sheetViews>
  <sheetFormatPr baseColWidth="10" defaultRowHeight="15" x14ac:dyDescent="0.25"/>
  <cols>
    <col min="3" max="3" width="16.28515625" customWidth="1"/>
    <col min="4" max="4" width="19.28515625" customWidth="1"/>
    <col min="5" max="5" width="12.85546875" customWidth="1"/>
    <col min="6" max="6" width="16.140625" bestFit="1" customWidth="1"/>
    <col min="7" max="7" width="20.28515625" customWidth="1"/>
  </cols>
  <sheetData>
    <row r="1" spans="1:7" ht="15.75" thickBot="1" x14ac:dyDescent="0.3"/>
    <row r="2" spans="1:7" ht="15.75" thickBot="1" x14ac:dyDescent="0.3">
      <c r="A2" s="185" t="s">
        <v>36</v>
      </c>
      <c r="B2" s="186"/>
      <c r="C2" s="186"/>
      <c r="D2" s="186"/>
      <c r="E2" s="186"/>
      <c r="F2" s="186"/>
      <c r="G2" s="187"/>
    </row>
    <row r="3" spans="1:7" ht="15.75" thickBot="1" x14ac:dyDescent="0.3">
      <c r="A3" s="21" t="s">
        <v>39</v>
      </c>
      <c r="B3" s="22"/>
      <c r="C3" s="22"/>
      <c r="D3" s="22"/>
      <c r="E3" s="22"/>
      <c r="F3" s="22" t="s">
        <v>4</v>
      </c>
      <c r="G3" s="23">
        <v>0</v>
      </c>
    </row>
    <row r="4" spans="1:7" ht="45" x14ac:dyDescent="0.25">
      <c r="A4" s="24" t="s">
        <v>21</v>
      </c>
      <c r="B4" s="24" t="s">
        <v>22</v>
      </c>
      <c r="C4" s="24" t="s">
        <v>23</v>
      </c>
      <c r="D4" s="9" t="s">
        <v>17</v>
      </c>
      <c r="E4" s="9" t="s">
        <v>24</v>
      </c>
      <c r="F4" s="24" t="s">
        <v>25</v>
      </c>
      <c r="G4" s="10" t="s">
        <v>19</v>
      </c>
    </row>
    <row r="5" spans="1:7" x14ac:dyDescent="0.25">
      <c r="A5" s="107">
        <v>46053</v>
      </c>
      <c r="B5" s="26"/>
      <c r="C5" s="11"/>
      <c r="D5" s="75"/>
      <c r="E5" s="15"/>
      <c r="F5" s="14"/>
      <c r="G5" s="16">
        <f>G3</f>
        <v>0</v>
      </c>
    </row>
    <row r="6" spans="1:7" x14ac:dyDescent="0.25">
      <c r="A6" s="108">
        <v>46078</v>
      </c>
      <c r="B6" s="26"/>
      <c r="C6" s="11"/>
      <c r="D6" s="87"/>
      <c r="E6" s="89"/>
      <c r="F6" s="14"/>
      <c r="G6" s="16">
        <f>G5+C6-E6-F6</f>
        <v>0</v>
      </c>
    </row>
    <row r="7" spans="1:7" ht="15" customHeight="1" thickBot="1" x14ac:dyDescent="0.3">
      <c r="A7" s="108">
        <v>46112</v>
      </c>
      <c r="B7" s="26"/>
      <c r="C7" s="11"/>
      <c r="D7" s="87"/>
      <c r="E7" s="89"/>
      <c r="F7" s="14"/>
      <c r="G7" s="16">
        <f t="shared" ref="G7:G16" si="0">G6+C7-E7-F7</f>
        <v>0</v>
      </c>
    </row>
    <row r="8" spans="1:7" ht="15" hidden="1" customHeight="1" x14ac:dyDescent="0.25">
      <c r="A8" s="28"/>
      <c r="B8" s="26"/>
      <c r="C8" s="11"/>
      <c r="D8" s="87"/>
      <c r="E8" s="89"/>
      <c r="F8" s="14"/>
      <c r="G8" s="16">
        <f t="shared" si="0"/>
        <v>0</v>
      </c>
    </row>
    <row r="9" spans="1:7" ht="15" hidden="1" customHeight="1" x14ac:dyDescent="0.25">
      <c r="A9" s="28"/>
      <c r="B9" s="26"/>
      <c r="C9" s="11"/>
      <c r="D9" s="75"/>
      <c r="E9" s="15"/>
      <c r="F9" s="14"/>
      <c r="G9" s="16">
        <f t="shared" si="0"/>
        <v>0</v>
      </c>
    </row>
    <row r="10" spans="1:7" ht="15" hidden="1" customHeight="1" x14ac:dyDescent="0.25">
      <c r="A10" s="25"/>
      <c r="B10" s="26"/>
      <c r="C10" s="11"/>
      <c r="D10" s="14"/>
      <c r="E10" s="14"/>
      <c r="F10" s="14"/>
      <c r="G10" s="16">
        <f t="shared" si="0"/>
        <v>0</v>
      </c>
    </row>
    <row r="11" spans="1:7" ht="15" hidden="1" customHeight="1" x14ac:dyDescent="0.25">
      <c r="A11" s="31"/>
      <c r="B11" s="28"/>
      <c r="C11" s="29"/>
      <c r="D11" s="30"/>
      <c r="E11" s="30"/>
      <c r="F11" s="30"/>
      <c r="G11" s="16">
        <f t="shared" si="0"/>
        <v>0</v>
      </c>
    </row>
    <row r="12" spans="1:7" hidden="1" x14ac:dyDescent="0.25">
      <c r="A12" s="31"/>
      <c r="B12" s="31"/>
      <c r="C12" s="11"/>
      <c r="D12" s="14"/>
      <c r="E12" s="14"/>
      <c r="F12" s="14"/>
      <c r="G12" s="16">
        <f t="shared" si="0"/>
        <v>0</v>
      </c>
    </row>
    <row r="13" spans="1:7" ht="15" hidden="1" customHeight="1" x14ac:dyDescent="0.25">
      <c r="A13" s="31"/>
      <c r="B13" s="31"/>
      <c r="C13" s="11"/>
      <c r="D13" s="14"/>
      <c r="E13" s="14"/>
      <c r="F13" s="14"/>
      <c r="G13" s="16">
        <f t="shared" si="0"/>
        <v>0</v>
      </c>
    </row>
    <row r="14" spans="1:7" ht="15" hidden="1" customHeight="1" x14ac:dyDescent="0.25">
      <c r="A14" s="31"/>
      <c r="B14" s="31"/>
      <c r="C14" s="11"/>
      <c r="D14" s="14"/>
      <c r="E14" s="14"/>
      <c r="F14" s="14"/>
      <c r="G14" s="16"/>
    </row>
    <row r="15" spans="1:7" ht="15" hidden="1" customHeight="1" x14ac:dyDescent="0.25">
      <c r="A15" s="31"/>
      <c r="B15" s="31"/>
      <c r="C15" s="11"/>
      <c r="D15" s="14"/>
      <c r="E15" s="14"/>
      <c r="F15" s="14"/>
      <c r="G15" s="16">
        <f>G13+C15-E15-F15</f>
        <v>0</v>
      </c>
    </row>
    <row r="16" spans="1:7" ht="15" hidden="1" customHeight="1" thickBot="1" x14ac:dyDescent="0.3">
      <c r="A16" s="31"/>
      <c r="B16" s="31"/>
      <c r="C16" s="11"/>
      <c r="D16" s="14"/>
      <c r="E16" s="14"/>
      <c r="F16" s="14"/>
      <c r="G16" s="16">
        <f t="shared" si="0"/>
        <v>0</v>
      </c>
    </row>
    <row r="17" spans="1:12" ht="15.75" thickBot="1" x14ac:dyDescent="0.3">
      <c r="A17" s="64" t="s">
        <v>20</v>
      </c>
      <c r="B17" s="65"/>
      <c r="C17" s="66">
        <f>SUM(C5:C16)</f>
        <v>0</v>
      </c>
      <c r="D17" s="66"/>
      <c r="E17" s="66">
        <f>SUM(E5:E16)</f>
        <v>0</v>
      </c>
      <c r="F17" s="66">
        <f>SUM(F5:F16)</f>
        <v>0</v>
      </c>
      <c r="G17" s="67">
        <f>G3+C17-E17-F17</f>
        <v>0</v>
      </c>
    </row>
    <row r="19" spans="1:12" x14ac:dyDescent="0.25">
      <c r="A19" s="190"/>
      <c r="B19" s="190"/>
      <c r="C19" s="190"/>
      <c r="D19" s="190"/>
      <c r="E19" s="190"/>
      <c r="F19" s="190"/>
      <c r="G19" s="190"/>
      <c r="H19" s="190"/>
      <c r="I19" s="190"/>
      <c r="J19" s="190"/>
      <c r="K19" s="190"/>
      <c r="L19" s="190"/>
    </row>
    <row r="20" spans="1:12" x14ac:dyDescent="0.25">
      <c r="A20" s="190"/>
      <c r="B20" s="190"/>
      <c r="C20" s="190"/>
      <c r="D20" s="190"/>
      <c r="E20" s="190"/>
      <c r="F20" s="190"/>
      <c r="G20" s="190"/>
      <c r="H20" s="190"/>
      <c r="I20" s="190"/>
      <c r="J20" s="190"/>
      <c r="K20" s="190"/>
      <c r="L20" s="190"/>
    </row>
    <row r="21" spans="1:12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</row>
    <row r="22" spans="1:12" x14ac:dyDescent="0.25">
      <c r="A22" s="184"/>
      <c r="B22" s="184"/>
      <c r="C22" s="184"/>
      <c r="D22" s="184"/>
      <c r="E22" s="184"/>
      <c r="F22" s="184"/>
      <c r="G22" s="184"/>
      <c r="H22" s="184"/>
      <c r="I22" s="184"/>
      <c r="J22" s="184"/>
      <c r="K22" s="41"/>
      <c r="L22" s="41"/>
    </row>
    <row r="23" spans="1:12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</row>
    <row r="24" spans="1:12" x14ac:dyDescent="0.25">
      <c r="A24" s="181"/>
      <c r="B24" s="181"/>
      <c r="C24" s="42"/>
      <c r="H24" s="181"/>
      <c r="I24" s="181"/>
      <c r="J24" s="181"/>
      <c r="K24" s="42"/>
      <c r="L24" s="42"/>
    </row>
    <row r="25" spans="1:12" x14ac:dyDescent="0.25">
      <c r="A25" s="181"/>
      <c r="B25" s="181"/>
      <c r="C25" s="42"/>
      <c r="H25" s="181"/>
      <c r="I25" s="181"/>
      <c r="J25" s="181"/>
      <c r="K25" s="42"/>
      <c r="L25" s="42"/>
    </row>
    <row r="27" spans="1:12" x14ac:dyDescent="0.25">
      <c r="F27" s="72"/>
    </row>
    <row r="28" spans="1:12" x14ac:dyDescent="0.25">
      <c r="A28" s="181"/>
      <c r="B28" s="181"/>
      <c r="C28" s="42"/>
      <c r="H28" s="181"/>
      <c r="I28" s="181"/>
      <c r="J28" s="181"/>
      <c r="K28" s="42"/>
      <c r="L28" s="42"/>
    </row>
    <row r="29" spans="1:12" x14ac:dyDescent="0.25">
      <c r="A29" s="182"/>
      <c r="B29" s="182"/>
      <c r="C29" s="43"/>
      <c r="H29" s="182"/>
      <c r="I29" s="182"/>
      <c r="J29" s="182"/>
      <c r="K29" s="43"/>
      <c r="L29" s="43"/>
    </row>
    <row r="30" spans="1:12" x14ac:dyDescent="0.25">
      <c r="A30" s="44"/>
      <c r="B30" s="44"/>
      <c r="C30" s="44"/>
    </row>
    <row r="31" spans="1:12" x14ac:dyDescent="0.25">
      <c r="A31" s="181"/>
      <c r="B31" s="181"/>
      <c r="C31" s="181"/>
      <c r="D31" s="181"/>
      <c r="E31" s="181"/>
      <c r="F31" s="181"/>
      <c r="G31" s="181"/>
      <c r="H31" s="181"/>
      <c r="I31" s="181"/>
      <c r="J31" s="181"/>
      <c r="K31" s="42"/>
      <c r="L31" s="42"/>
    </row>
    <row r="32" spans="1:12" x14ac:dyDescent="0.25"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</row>
    <row r="33" spans="1:12" x14ac:dyDescent="0.25">
      <c r="A33" s="44"/>
      <c r="B33" s="44"/>
      <c r="C33" s="44"/>
      <c r="D33" s="181"/>
      <c r="E33" s="181"/>
      <c r="F33" s="181"/>
      <c r="G33" s="44"/>
      <c r="H33" s="44"/>
      <c r="I33" s="44"/>
      <c r="J33" s="44"/>
      <c r="K33" s="42"/>
      <c r="L33" s="42"/>
    </row>
    <row r="34" spans="1:12" x14ac:dyDescent="0.25">
      <c r="A34" s="181"/>
      <c r="B34" s="181"/>
      <c r="C34" s="181"/>
      <c r="D34" s="181"/>
      <c r="E34" s="181"/>
      <c r="F34" s="181"/>
      <c r="G34" s="181"/>
      <c r="H34" s="181"/>
      <c r="I34" s="181"/>
      <c r="J34" s="181"/>
      <c r="K34" s="42"/>
      <c r="L34" s="42"/>
    </row>
  </sheetData>
  <mergeCells count="14">
    <mergeCell ref="A2:G2"/>
    <mergeCell ref="A19:L20"/>
    <mergeCell ref="A31:J31"/>
    <mergeCell ref="D33:F33"/>
    <mergeCell ref="A34:J34"/>
    <mergeCell ref="A22:J22"/>
    <mergeCell ref="A25:B25"/>
    <mergeCell ref="H25:J25"/>
    <mergeCell ref="A28:B28"/>
    <mergeCell ref="H28:J28"/>
    <mergeCell ref="A24:B24"/>
    <mergeCell ref="H24:J24"/>
    <mergeCell ref="A29:B29"/>
    <mergeCell ref="H29:J29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4"/>
  <sheetViews>
    <sheetView tabSelected="1" workbookViewId="0">
      <selection activeCell="F35" sqref="F35"/>
    </sheetView>
  </sheetViews>
  <sheetFormatPr baseColWidth="10" defaultRowHeight="15" x14ac:dyDescent="0.25"/>
  <cols>
    <col min="3" max="3" width="16.28515625" customWidth="1"/>
    <col min="4" max="4" width="19.28515625" customWidth="1"/>
    <col min="5" max="5" width="12.85546875" customWidth="1"/>
    <col min="6" max="6" width="16.140625" bestFit="1" customWidth="1"/>
    <col min="7" max="7" width="20.28515625" customWidth="1"/>
  </cols>
  <sheetData>
    <row r="1" spans="1:7" ht="15.75" thickBot="1" x14ac:dyDescent="0.3"/>
    <row r="2" spans="1:7" ht="15.75" thickBot="1" x14ac:dyDescent="0.3">
      <c r="A2" s="185" t="s">
        <v>34</v>
      </c>
      <c r="B2" s="186"/>
      <c r="C2" s="186"/>
      <c r="D2" s="186"/>
      <c r="E2" s="186"/>
      <c r="F2" s="186"/>
      <c r="G2" s="187"/>
    </row>
    <row r="3" spans="1:7" ht="15.75" thickBot="1" x14ac:dyDescent="0.3">
      <c r="A3" s="21" t="s">
        <v>39</v>
      </c>
      <c r="B3" s="22"/>
      <c r="C3" s="22"/>
      <c r="D3" s="22"/>
      <c r="E3" s="22"/>
      <c r="F3" s="22" t="s">
        <v>4</v>
      </c>
      <c r="G3" s="23">
        <v>648187.9</v>
      </c>
    </row>
    <row r="4" spans="1:7" ht="45" x14ac:dyDescent="0.25">
      <c r="A4" s="24" t="s">
        <v>21</v>
      </c>
      <c r="B4" s="24" t="s">
        <v>22</v>
      </c>
      <c r="C4" s="24" t="s">
        <v>23</v>
      </c>
      <c r="D4" s="9" t="s">
        <v>17</v>
      </c>
      <c r="E4" s="9" t="s">
        <v>24</v>
      </c>
      <c r="F4" s="24" t="s">
        <v>25</v>
      </c>
      <c r="G4" s="10" t="s">
        <v>19</v>
      </c>
    </row>
    <row r="5" spans="1:7" x14ac:dyDescent="0.25">
      <c r="A5" s="107">
        <v>46053</v>
      </c>
      <c r="B5" s="26"/>
      <c r="C5" s="11"/>
      <c r="D5" s="27"/>
      <c r="E5" s="15"/>
      <c r="F5" s="14"/>
      <c r="G5" s="16">
        <f>+$G$3+C5-(E5+F5)</f>
        <v>648187.9</v>
      </c>
    </row>
    <row r="6" spans="1:7" ht="15" customHeight="1" x14ac:dyDescent="0.25">
      <c r="A6" s="108">
        <v>46078</v>
      </c>
      <c r="B6" s="28"/>
      <c r="C6" s="11"/>
      <c r="D6" s="14"/>
      <c r="E6" s="14"/>
      <c r="F6" s="14"/>
      <c r="G6" s="16">
        <f>+G5+C6-(E6+F6)</f>
        <v>648187.9</v>
      </c>
    </row>
    <row r="7" spans="1:7" ht="15" customHeight="1" thickBot="1" x14ac:dyDescent="0.3">
      <c r="A7" s="108">
        <v>46086</v>
      </c>
      <c r="B7" s="166">
        <v>1</v>
      </c>
      <c r="C7" s="29">
        <v>23312.11</v>
      </c>
      <c r="D7" s="30" t="s">
        <v>66</v>
      </c>
      <c r="E7" s="30"/>
      <c r="F7" s="30"/>
      <c r="G7" s="16">
        <f t="shared" ref="G7:G16" si="0">+G6+C7-(E7+F7)</f>
        <v>671500.01</v>
      </c>
    </row>
    <row r="8" spans="1:7" ht="15" hidden="1" customHeight="1" x14ac:dyDescent="0.25">
      <c r="A8" s="108"/>
      <c r="B8" s="31"/>
      <c r="C8" s="11"/>
      <c r="D8" s="14"/>
      <c r="E8" s="14"/>
      <c r="F8" s="14"/>
      <c r="G8" s="16">
        <f t="shared" si="0"/>
        <v>671500.01</v>
      </c>
    </row>
    <row r="9" spans="1:7" ht="15" hidden="1" customHeight="1" x14ac:dyDescent="0.25">
      <c r="A9" s="108"/>
      <c r="B9" s="31"/>
      <c r="C9" s="11"/>
      <c r="D9" s="14"/>
      <c r="E9" s="14"/>
      <c r="F9" s="14"/>
      <c r="G9" s="16">
        <f t="shared" si="0"/>
        <v>671500.01</v>
      </c>
    </row>
    <row r="10" spans="1:7" ht="15" hidden="1" customHeight="1" x14ac:dyDescent="0.25">
      <c r="A10" s="107"/>
      <c r="B10" s="31"/>
      <c r="C10" s="11"/>
      <c r="D10" s="14"/>
      <c r="E10" s="14"/>
      <c r="F10" s="14"/>
      <c r="G10" s="16">
        <f t="shared" si="0"/>
        <v>671500.01</v>
      </c>
    </row>
    <row r="11" spans="1:7" ht="15" hidden="1" customHeight="1" x14ac:dyDescent="0.25">
      <c r="A11" s="109"/>
      <c r="B11" s="31"/>
      <c r="C11" s="11"/>
      <c r="D11" s="14"/>
      <c r="E11" s="14"/>
      <c r="F11" s="14"/>
      <c r="G11" s="16">
        <f t="shared" si="0"/>
        <v>671500.01</v>
      </c>
    </row>
    <row r="12" spans="1:7" hidden="1" x14ac:dyDescent="0.25">
      <c r="A12" s="109"/>
      <c r="B12" s="31"/>
      <c r="C12" s="11"/>
      <c r="D12" s="14"/>
      <c r="E12" s="14"/>
      <c r="F12" s="14"/>
      <c r="G12" s="16">
        <f t="shared" si="0"/>
        <v>671500.01</v>
      </c>
    </row>
    <row r="13" spans="1:7" ht="15" hidden="1" customHeight="1" x14ac:dyDescent="0.25">
      <c r="A13" s="109"/>
      <c r="B13" s="31"/>
      <c r="C13" s="11"/>
      <c r="D13" s="14"/>
      <c r="E13" s="14"/>
      <c r="F13" s="14"/>
      <c r="G13" s="16">
        <f t="shared" si="0"/>
        <v>671500.01</v>
      </c>
    </row>
    <row r="14" spans="1:7" ht="15" hidden="1" customHeight="1" x14ac:dyDescent="0.25">
      <c r="A14" s="109"/>
      <c r="B14" s="31"/>
      <c r="C14" s="11"/>
      <c r="D14" s="14"/>
      <c r="E14" s="14"/>
      <c r="F14" s="14"/>
      <c r="G14" s="16">
        <f t="shared" si="0"/>
        <v>671500.01</v>
      </c>
    </row>
    <row r="15" spans="1:7" ht="15" hidden="1" customHeight="1" x14ac:dyDescent="0.25">
      <c r="A15" s="109"/>
      <c r="B15" s="28"/>
      <c r="C15" s="17"/>
      <c r="D15" s="17"/>
      <c r="E15" s="17"/>
      <c r="F15" s="17"/>
      <c r="G15" s="16">
        <f t="shared" si="0"/>
        <v>671500.01</v>
      </c>
    </row>
    <row r="16" spans="1:7" ht="15.75" hidden="1" thickBot="1" x14ac:dyDescent="0.3">
      <c r="A16" s="69"/>
      <c r="B16" s="32"/>
      <c r="C16" s="103"/>
      <c r="D16" s="33"/>
      <c r="E16" s="70"/>
      <c r="F16" s="70"/>
      <c r="G16" s="55">
        <f t="shared" si="0"/>
        <v>671500.01</v>
      </c>
    </row>
    <row r="17" spans="1:12" ht="15.75" thickBot="1" x14ac:dyDescent="0.3">
      <c r="A17" s="64" t="s">
        <v>20</v>
      </c>
      <c r="B17" s="65"/>
      <c r="C17" s="66">
        <f>SUM(C5:C16)</f>
        <v>23312.11</v>
      </c>
      <c r="D17" s="66"/>
      <c r="E17" s="66">
        <f>SUM(E5:E16)</f>
        <v>0</v>
      </c>
      <c r="F17" s="66">
        <f>SUM(F5:F16)</f>
        <v>0</v>
      </c>
      <c r="G17" s="67">
        <f>G3+C17-E17-F17</f>
        <v>671500.01</v>
      </c>
    </row>
    <row r="19" spans="1:12" x14ac:dyDescent="0.25">
      <c r="A19" s="190"/>
      <c r="B19" s="190"/>
      <c r="C19" s="190"/>
      <c r="D19" s="190"/>
      <c r="E19" s="190"/>
      <c r="F19" s="190"/>
      <c r="G19" s="190"/>
      <c r="H19" s="190"/>
      <c r="I19" s="190"/>
      <c r="J19" s="190"/>
      <c r="K19" s="190"/>
      <c r="L19" s="190"/>
    </row>
    <row r="20" spans="1:12" x14ac:dyDescent="0.25">
      <c r="A20" s="190"/>
      <c r="B20" s="190"/>
      <c r="C20" s="190"/>
      <c r="D20" s="190"/>
      <c r="E20" s="190"/>
      <c r="F20" s="190"/>
      <c r="G20" s="190"/>
      <c r="H20" s="190"/>
      <c r="I20" s="190"/>
      <c r="J20" s="190"/>
      <c r="K20" s="190"/>
      <c r="L20" s="190"/>
    </row>
    <row r="21" spans="1:12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</row>
    <row r="22" spans="1:12" x14ac:dyDescent="0.25">
      <c r="A22" s="184"/>
      <c r="B22" s="184"/>
      <c r="C22" s="184"/>
      <c r="D22" s="184"/>
      <c r="E22" s="184"/>
      <c r="F22" s="184"/>
      <c r="G22" s="184"/>
      <c r="H22" s="184"/>
      <c r="I22" s="184"/>
      <c r="J22" s="184"/>
      <c r="K22" s="41"/>
      <c r="L22" s="41"/>
    </row>
    <row r="23" spans="1:12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</row>
    <row r="24" spans="1:12" x14ac:dyDescent="0.25">
      <c r="A24" s="181"/>
      <c r="B24" s="181"/>
      <c r="C24" s="42"/>
      <c r="H24" s="181"/>
      <c r="I24" s="181"/>
      <c r="J24" s="181"/>
      <c r="K24" s="42"/>
      <c r="L24" s="42"/>
    </row>
    <row r="25" spans="1:12" x14ac:dyDescent="0.25">
      <c r="A25" s="181"/>
      <c r="B25" s="181"/>
      <c r="C25" s="42"/>
      <c r="H25" s="181"/>
      <c r="I25" s="181"/>
      <c r="J25" s="181"/>
      <c r="K25" s="42"/>
      <c r="L25" s="42"/>
    </row>
    <row r="28" spans="1:12" x14ac:dyDescent="0.25">
      <c r="A28" s="181"/>
      <c r="B28" s="181"/>
      <c r="C28" s="42"/>
      <c r="H28" s="181"/>
      <c r="I28" s="181"/>
      <c r="J28" s="181"/>
      <c r="K28" s="42"/>
      <c r="L28" s="42"/>
    </row>
    <row r="29" spans="1:12" x14ac:dyDescent="0.25">
      <c r="A29" s="182"/>
      <c r="B29" s="182"/>
      <c r="C29" s="43"/>
      <c r="H29" s="182"/>
      <c r="I29" s="182"/>
      <c r="J29" s="182"/>
      <c r="K29" s="43"/>
      <c r="L29" s="43"/>
    </row>
    <row r="30" spans="1:12" x14ac:dyDescent="0.25">
      <c r="A30" s="44"/>
      <c r="B30" s="44"/>
      <c r="C30" s="44"/>
    </row>
    <row r="31" spans="1:12" x14ac:dyDescent="0.25">
      <c r="A31" s="181"/>
      <c r="B31" s="181"/>
      <c r="C31" s="181"/>
      <c r="D31" s="181"/>
      <c r="E31" s="181"/>
      <c r="F31" s="181"/>
      <c r="G31" s="181"/>
      <c r="H31" s="181"/>
      <c r="I31" s="181"/>
      <c r="J31" s="181"/>
      <c r="K31" s="42"/>
      <c r="L31" s="42"/>
    </row>
    <row r="32" spans="1:12" x14ac:dyDescent="0.25"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</row>
    <row r="33" spans="1:12" x14ac:dyDescent="0.25">
      <c r="A33" s="44"/>
      <c r="B33" s="44"/>
      <c r="C33" s="44"/>
      <c r="D33" s="181"/>
      <c r="E33" s="181"/>
      <c r="F33" s="181"/>
      <c r="G33" s="44"/>
      <c r="H33" s="44"/>
      <c r="I33" s="44"/>
      <c r="J33" s="44"/>
      <c r="K33" s="42"/>
      <c r="L33" s="42"/>
    </row>
    <row r="34" spans="1:12" x14ac:dyDescent="0.25">
      <c r="A34" s="181"/>
      <c r="B34" s="181"/>
      <c r="C34" s="181"/>
      <c r="D34" s="181"/>
      <c r="E34" s="181"/>
      <c r="F34" s="181"/>
      <c r="G34" s="181"/>
      <c r="H34" s="181"/>
      <c r="I34" s="181"/>
      <c r="J34" s="181"/>
      <c r="K34" s="42"/>
      <c r="L34" s="42"/>
    </row>
  </sheetData>
  <mergeCells count="14">
    <mergeCell ref="A2:G2"/>
    <mergeCell ref="A19:L20"/>
    <mergeCell ref="A31:J31"/>
    <mergeCell ref="D33:F33"/>
    <mergeCell ref="A34:J34"/>
    <mergeCell ref="A22:J22"/>
    <mergeCell ref="A25:B25"/>
    <mergeCell ref="H25:J25"/>
    <mergeCell ref="A28:B28"/>
    <mergeCell ref="H28:J28"/>
    <mergeCell ref="A24:B24"/>
    <mergeCell ref="H24:J24"/>
    <mergeCell ref="A29:B29"/>
    <mergeCell ref="H29:J29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4"/>
  <sheetViews>
    <sheetView workbookViewId="0">
      <selection activeCell="A34" sqref="A34:J34"/>
    </sheetView>
  </sheetViews>
  <sheetFormatPr baseColWidth="10" defaultRowHeight="15" x14ac:dyDescent="0.25"/>
  <cols>
    <col min="3" max="3" width="16.28515625" customWidth="1"/>
    <col min="4" max="4" width="19.28515625" customWidth="1"/>
    <col min="5" max="5" width="12.85546875" customWidth="1"/>
    <col min="6" max="6" width="16.140625" bestFit="1" customWidth="1"/>
    <col min="7" max="7" width="20.28515625" customWidth="1"/>
  </cols>
  <sheetData>
    <row r="1" spans="1:7" ht="15.75" thickBot="1" x14ac:dyDescent="0.3"/>
    <row r="2" spans="1:7" ht="15.75" thickBot="1" x14ac:dyDescent="0.3">
      <c r="A2" s="185" t="s">
        <v>37</v>
      </c>
      <c r="B2" s="186"/>
      <c r="C2" s="186"/>
      <c r="D2" s="186"/>
      <c r="E2" s="186"/>
      <c r="F2" s="186"/>
      <c r="G2" s="187"/>
    </row>
    <row r="3" spans="1:7" ht="15.75" thickBot="1" x14ac:dyDescent="0.3">
      <c r="A3" s="21" t="s">
        <v>39</v>
      </c>
      <c r="B3" s="22"/>
      <c r="C3" s="22"/>
      <c r="D3" s="22"/>
      <c r="E3" s="22"/>
      <c r="F3" s="22" t="s">
        <v>4</v>
      </c>
      <c r="G3" s="23">
        <v>0</v>
      </c>
    </row>
    <row r="4" spans="1:7" ht="45" x14ac:dyDescent="0.25">
      <c r="A4" s="24" t="s">
        <v>21</v>
      </c>
      <c r="B4" s="24" t="s">
        <v>22</v>
      </c>
      <c r="C4" s="24" t="s">
        <v>23</v>
      </c>
      <c r="D4" s="9" t="s">
        <v>17</v>
      </c>
      <c r="E4" s="9" t="s">
        <v>24</v>
      </c>
      <c r="F4" s="24" t="s">
        <v>25</v>
      </c>
      <c r="G4" s="10" t="s">
        <v>19</v>
      </c>
    </row>
    <row r="5" spans="1:7" x14ac:dyDescent="0.25">
      <c r="A5" s="107">
        <v>46053</v>
      </c>
      <c r="B5" s="26"/>
      <c r="C5" s="11"/>
      <c r="D5" s="27"/>
      <c r="E5" s="15"/>
      <c r="F5" s="14"/>
      <c r="G5" s="16">
        <f>+$G$3+C5-(E5+F5)</f>
        <v>0</v>
      </c>
    </row>
    <row r="6" spans="1:7" ht="15" customHeight="1" x14ac:dyDescent="0.25">
      <c r="A6" s="108">
        <v>46078</v>
      </c>
      <c r="B6" s="28"/>
      <c r="C6" s="11"/>
      <c r="D6" s="14"/>
      <c r="E6" s="14"/>
      <c r="F6" s="14"/>
      <c r="G6" s="16">
        <f>+G5+C6-(E6+F6)</f>
        <v>0</v>
      </c>
    </row>
    <row r="7" spans="1:7" ht="15" customHeight="1" thickBot="1" x14ac:dyDescent="0.3">
      <c r="A7" s="108">
        <v>46112</v>
      </c>
      <c r="B7" s="28"/>
      <c r="C7" s="29"/>
      <c r="D7" s="30"/>
      <c r="E7" s="30"/>
      <c r="F7" s="30"/>
      <c r="G7" s="16">
        <f t="shared" ref="G7:G16" si="0">+G6+C7-(E7+F7)</f>
        <v>0</v>
      </c>
    </row>
    <row r="8" spans="1:7" ht="15" hidden="1" customHeight="1" x14ac:dyDescent="0.25">
      <c r="A8" s="28"/>
      <c r="B8" s="31"/>
      <c r="C8" s="11"/>
      <c r="D8" s="14"/>
      <c r="E8" s="14"/>
      <c r="F8" s="14"/>
      <c r="G8" s="16">
        <f t="shared" si="0"/>
        <v>0</v>
      </c>
    </row>
    <row r="9" spans="1:7" ht="15" hidden="1" customHeight="1" x14ac:dyDescent="0.25">
      <c r="A9" s="28"/>
      <c r="B9" s="31"/>
      <c r="C9" s="11"/>
      <c r="D9" s="14"/>
      <c r="E9" s="14"/>
      <c r="F9" s="14"/>
      <c r="G9" s="16">
        <f t="shared" si="0"/>
        <v>0</v>
      </c>
    </row>
    <row r="10" spans="1:7" ht="15" hidden="1" customHeight="1" x14ac:dyDescent="0.25">
      <c r="A10" s="25"/>
      <c r="B10" s="31"/>
      <c r="C10" s="11"/>
      <c r="D10" s="14"/>
      <c r="E10" s="14"/>
      <c r="F10" s="14"/>
      <c r="G10" s="16">
        <f t="shared" si="0"/>
        <v>0</v>
      </c>
    </row>
    <row r="11" spans="1:7" ht="15" hidden="1" customHeight="1" x14ac:dyDescent="0.25">
      <c r="A11" s="31"/>
      <c r="B11" s="31"/>
      <c r="C11" s="11"/>
      <c r="D11" s="14"/>
      <c r="E11" s="14"/>
      <c r="F11" s="14"/>
      <c r="G11" s="16">
        <f t="shared" si="0"/>
        <v>0</v>
      </c>
    </row>
    <row r="12" spans="1:7" hidden="1" x14ac:dyDescent="0.25">
      <c r="A12" s="31"/>
      <c r="B12" s="31"/>
      <c r="C12" s="11"/>
      <c r="D12" s="14"/>
      <c r="E12" s="14"/>
      <c r="F12" s="14"/>
      <c r="G12" s="16">
        <f t="shared" si="0"/>
        <v>0</v>
      </c>
    </row>
    <row r="13" spans="1:7" ht="15" hidden="1" customHeight="1" x14ac:dyDescent="0.25">
      <c r="A13" s="31"/>
      <c r="B13" s="31"/>
      <c r="C13" s="11"/>
      <c r="D13" s="14"/>
      <c r="E13" s="14"/>
      <c r="F13" s="14"/>
      <c r="G13" s="16">
        <f t="shared" si="0"/>
        <v>0</v>
      </c>
    </row>
    <row r="14" spans="1:7" ht="15" hidden="1" customHeight="1" x14ac:dyDescent="0.25">
      <c r="A14" s="31"/>
      <c r="B14" s="31"/>
      <c r="C14" s="11"/>
      <c r="D14" s="14"/>
      <c r="E14" s="14"/>
      <c r="F14" s="14"/>
      <c r="G14" s="16">
        <f t="shared" si="0"/>
        <v>0</v>
      </c>
    </row>
    <row r="15" spans="1:7" ht="15" hidden="1" customHeight="1" x14ac:dyDescent="0.25">
      <c r="A15" s="31"/>
      <c r="B15" s="28"/>
      <c r="C15" s="17"/>
      <c r="D15" s="17"/>
      <c r="E15" s="14"/>
      <c r="F15" s="14"/>
      <c r="G15" s="16">
        <f t="shared" si="0"/>
        <v>0</v>
      </c>
    </row>
    <row r="16" spans="1:7" ht="15.75" hidden="1" thickBot="1" x14ac:dyDescent="0.3">
      <c r="A16" s="69"/>
      <c r="B16" s="32"/>
      <c r="C16" s="103"/>
      <c r="D16" s="33"/>
      <c r="E16" s="14"/>
      <c r="F16" s="14"/>
      <c r="G16" s="16">
        <f t="shared" si="0"/>
        <v>0</v>
      </c>
    </row>
    <row r="17" spans="1:12" ht="15.75" thickBot="1" x14ac:dyDescent="0.3">
      <c r="A17" s="64" t="s">
        <v>20</v>
      </c>
      <c r="B17" s="65"/>
      <c r="C17" s="66">
        <f>SUM(C5:C16)</f>
        <v>0</v>
      </c>
      <c r="D17" s="66"/>
      <c r="E17" s="66">
        <f>SUM(E5:E16)</f>
        <v>0</v>
      </c>
      <c r="F17" s="66">
        <f>SUM(F5:F16)</f>
        <v>0</v>
      </c>
      <c r="G17" s="67">
        <f>G3+C17-E17-F17</f>
        <v>0</v>
      </c>
    </row>
    <row r="19" spans="1:12" x14ac:dyDescent="0.25">
      <c r="A19" s="190"/>
      <c r="B19" s="190"/>
      <c r="C19" s="190"/>
      <c r="D19" s="190"/>
      <c r="E19" s="190"/>
      <c r="F19" s="190"/>
      <c r="G19" s="190"/>
      <c r="H19" s="190"/>
      <c r="I19" s="190"/>
      <c r="J19" s="190"/>
      <c r="K19" s="190"/>
      <c r="L19" s="190"/>
    </row>
    <row r="20" spans="1:12" x14ac:dyDescent="0.25">
      <c r="A20" s="190"/>
      <c r="B20" s="190"/>
      <c r="C20" s="190"/>
      <c r="D20" s="190"/>
      <c r="E20" s="190"/>
      <c r="F20" s="190"/>
      <c r="G20" s="190"/>
      <c r="H20" s="190"/>
      <c r="I20" s="190"/>
      <c r="J20" s="190"/>
      <c r="K20" s="190"/>
      <c r="L20" s="190"/>
    </row>
    <row r="21" spans="1:12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</row>
    <row r="22" spans="1:12" x14ac:dyDescent="0.25">
      <c r="A22" s="184"/>
      <c r="B22" s="184"/>
      <c r="C22" s="184"/>
      <c r="D22" s="184"/>
      <c r="E22" s="184"/>
      <c r="F22" s="184"/>
      <c r="G22" s="184"/>
      <c r="H22" s="184"/>
      <c r="I22" s="184"/>
      <c r="J22" s="184"/>
      <c r="K22" s="41"/>
      <c r="L22" s="41"/>
    </row>
    <row r="23" spans="1:12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</row>
    <row r="24" spans="1:12" x14ac:dyDescent="0.25">
      <c r="A24" s="181"/>
      <c r="B24" s="181"/>
      <c r="C24" s="42"/>
      <c r="H24" s="181"/>
      <c r="I24" s="181"/>
      <c r="J24" s="181"/>
      <c r="K24" s="42"/>
      <c r="L24" s="42"/>
    </row>
    <row r="25" spans="1:12" x14ac:dyDescent="0.25">
      <c r="A25" s="181"/>
      <c r="B25" s="181"/>
      <c r="C25" s="42"/>
      <c r="H25" s="181"/>
      <c r="I25" s="181"/>
      <c r="J25" s="181"/>
      <c r="K25" s="42"/>
      <c r="L25" s="42"/>
    </row>
    <row r="27" spans="1:12" x14ac:dyDescent="0.25">
      <c r="F27" s="72"/>
    </row>
    <row r="28" spans="1:12" x14ac:dyDescent="0.25">
      <c r="A28" s="181"/>
      <c r="B28" s="181"/>
      <c r="C28" s="42"/>
      <c r="H28" s="181"/>
      <c r="I28" s="181"/>
      <c r="J28" s="181"/>
      <c r="K28" s="42"/>
      <c r="L28" s="42"/>
    </row>
    <row r="29" spans="1:12" x14ac:dyDescent="0.25">
      <c r="A29" s="182"/>
      <c r="B29" s="182"/>
      <c r="C29" s="43"/>
      <c r="H29" s="182"/>
      <c r="I29" s="182"/>
      <c r="J29" s="182"/>
      <c r="K29" s="43"/>
      <c r="L29" s="43"/>
    </row>
    <row r="30" spans="1:12" x14ac:dyDescent="0.25">
      <c r="A30" s="44"/>
      <c r="B30" s="44"/>
      <c r="C30" s="44"/>
    </row>
    <row r="31" spans="1:12" x14ac:dyDescent="0.25">
      <c r="A31" s="181"/>
      <c r="B31" s="181"/>
      <c r="C31" s="181"/>
      <c r="D31" s="181"/>
      <c r="E31" s="181"/>
      <c r="F31" s="181"/>
      <c r="G31" s="181"/>
      <c r="H31" s="181"/>
      <c r="I31" s="181"/>
      <c r="J31" s="181"/>
      <c r="K31" s="42"/>
      <c r="L31" s="42"/>
    </row>
    <row r="32" spans="1:12" x14ac:dyDescent="0.25"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</row>
    <row r="33" spans="1:12" x14ac:dyDescent="0.25">
      <c r="A33" s="44"/>
      <c r="B33" s="44"/>
      <c r="C33" s="44"/>
      <c r="D33" s="181"/>
      <c r="E33" s="181"/>
      <c r="F33" s="181"/>
      <c r="G33" s="44"/>
      <c r="H33" s="44"/>
      <c r="I33" s="44"/>
      <c r="J33" s="44"/>
      <c r="K33" s="42"/>
      <c r="L33" s="42"/>
    </row>
    <row r="34" spans="1:12" x14ac:dyDescent="0.25">
      <c r="A34" s="181"/>
      <c r="B34" s="181"/>
      <c r="C34" s="181"/>
      <c r="D34" s="181"/>
      <c r="E34" s="181"/>
      <c r="F34" s="181"/>
      <c r="G34" s="181"/>
      <c r="H34" s="181"/>
      <c r="I34" s="181"/>
      <c r="J34" s="181"/>
      <c r="K34" s="42"/>
      <c r="L34" s="42"/>
    </row>
  </sheetData>
  <mergeCells count="14">
    <mergeCell ref="A2:G2"/>
    <mergeCell ref="A19:L20"/>
    <mergeCell ref="A31:J31"/>
    <mergeCell ref="D33:F33"/>
    <mergeCell ref="A34:J34"/>
    <mergeCell ref="A22:J22"/>
    <mergeCell ref="A25:B25"/>
    <mergeCell ref="H25:J25"/>
    <mergeCell ref="A28:B28"/>
    <mergeCell ref="H28:J28"/>
    <mergeCell ref="A24:B24"/>
    <mergeCell ref="H24:J24"/>
    <mergeCell ref="A29:B29"/>
    <mergeCell ref="H29:J29"/>
  </mergeCell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B6:N6"/>
  <sheetViews>
    <sheetView workbookViewId="0">
      <selection activeCell="B7" sqref="B7"/>
    </sheetView>
  </sheetViews>
  <sheetFormatPr baseColWidth="10" defaultRowHeight="15" x14ac:dyDescent="0.25"/>
  <sheetData>
    <row r="6" spans="2:14" ht="31.5" x14ac:dyDescent="0.5">
      <c r="B6" s="46" t="s">
        <v>29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L32"/>
  <sheetViews>
    <sheetView workbookViewId="0">
      <selection activeCell="J25" sqref="J25"/>
    </sheetView>
  </sheetViews>
  <sheetFormatPr baseColWidth="10" defaultRowHeight="15" x14ac:dyDescent="0.25"/>
  <cols>
    <col min="3" max="3" width="17.5703125" customWidth="1"/>
    <col min="4" max="4" width="15" customWidth="1"/>
    <col min="5" max="5" width="19.5703125" customWidth="1"/>
    <col min="6" max="6" width="16.140625" bestFit="1" customWidth="1"/>
    <col min="7" max="7" width="17.5703125" customWidth="1"/>
  </cols>
  <sheetData>
    <row r="2" spans="1:7" ht="15.75" thickBot="1" x14ac:dyDescent="0.3"/>
    <row r="3" spans="1:7" ht="15.75" thickBot="1" x14ac:dyDescent="0.3">
      <c r="A3" s="185" t="s">
        <v>26</v>
      </c>
      <c r="B3" s="186"/>
      <c r="C3" s="186"/>
      <c r="D3" s="186"/>
      <c r="E3" s="186"/>
      <c r="F3" s="186"/>
      <c r="G3" s="187"/>
    </row>
    <row r="4" spans="1:7" ht="15.75" thickBot="1" x14ac:dyDescent="0.3">
      <c r="A4" s="21" t="s">
        <v>28</v>
      </c>
      <c r="B4" s="22"/>
      <c r="C4" s="22"/>
      <c r="D4" s="22"/>
      <c r="E4" s="22"/>
      <c r="F4" s="22" t="s">
        <v>4</v>
      </c>
      <c r="G4" s="23">
        <v>800000</v>
      </c>
    </row>
    <row r="5" spans="1:7" ht="45" x14ac:dyDescent="0.25">
      <c r="A5" s="24" t="s">
        <v>21</v>
      </c>
      <c r="B5" s="24" t="s">
        <v>22</v>
      </c>
      <c r="C5" s="24" t="s">
        <v>23</v>
      </c>
      <c r="D5" s="9" t="s">
        <v>17</v>
      </c>
      <c r="E5" s="9" t="s">
        <v>24</v>
      </c>
      <c r="F5" s="24" t="s">
        <v>25</v>
      </c>
      <c r="G5" s="10" t="s">
        <v>19</v>
      </c>
    </row>
    <row r="6" spans="1:7" x14ac:dyDescent="0.25">
      <c r="A6" s="25"/>
      <c r="B6" s="26"/>
      <c r="C6" s="11"/>
      <c r="D6" s="27"/>
      <c r="E6" s="15"/>
      <c r="F6" s="14"/>
      <c r="G6" s="16">
        <f>+$G$4+C6-(E6+F6)</f>
        <v>800000</v>
      </c>
    </row>
    <row r="7" spans="1:7" x14ac:dyDescent="0.25">
      <c r="A7" s="28"/>
      <c r="B7" s="28"/>
      <c r="C7" s="11"/>
      <c r="D7" s="14"/>
      <c r="E7" s="14"/>
      <c r="F7" s="14"/>
      <c r="G7" s="16">
        <f>+G6+C7-(E7+F7)</f>
        <v>800000</v>
      </c>
    </row>
    <row r="8" spans="1:7" x14ac:dyDescent="0.25">
      <c r="A8" s="28"/>
      <c r="B8" s="28"/>
      <c r="C8" s="29"/>
      <c r="D8" s="30"/>
      <c r="E8" s="30"/>
      <c r="F8" s="30"/>
      <c r="G8" s="16">
        <f t="shared" ref="G8:G12" si="0">+G7+C8-(E8+F8)</f>
        <v>800000</v>
      </c>
    </row>
    <row r="9" spans="1:7" x14ac:dyDescent="0.25">
      <c r="A9" s="31"/>
      <c r="B9" s="31"/>
      <c r="C9" s="11"/>
      <c r="D9" s="14"/>
      <c r="E9" s="14"/>
      <c r="F9" s="14"/>
      <c r="G9" s="16">
        <f t="shared" si="0"/>
        <v>800000</v>
      </c>
    </row>
    <row r="10" spans="1:7" x14ac:dyDescent="0.25">
      <c r="A10" s="31"/>
      <c r="B10" s="31"/>
      <c r="C10" s="11"/>
      <c r="D10" s="14"/>
      <c r="E10" s="14"/>
      <c r="F10" s="14"/>
      <c r="G10" s="16">
        <f t="shared" si="0"/>
        <v>800000</v>
      </c>
    </row>
    <row r="11" spans="1:7" x14ac:dyDescent="0.25">
      <c r="A11" s="28"/>
      <c r="B11" s="28"/>
      <c r="C11" s="17"/>
      <c r="D11" s="17"/>
      <c r="E11" s="17"/>
      <c r="F11" s="17"/>
      <c r="G11" s="16">
        <f t="shared" si="0"/>
        <v>800000</v>
      </c>
    </row>
    <row r="12" spans="1:7" x14ac:dyDescent="0.25">
      <c r="A12" s="28"/>
      <c r="B12" s="32"/>
      <c r="C12" s="33"/>
      <c r="D12" s="33"/>
      <c r="E12" s="34"/>
      <c r="F12" s="34"/>
      <c r="G12" s="16">
        <f t="shared" si="0"/>
        <v>800000</v>
      </c>
    </row>
    <row r="13" spans="1:7" ht="15.75" thickBot="1" x14ac:dyDescent="0.3">
      <c r="A13" s="35" t="s">
        <v>20</v>
      </c>
      <c r="B13" s="36"/>
      <c r="C13" s="37">
        <f>SUM(C6:C12)</f>
        <v>0</v>
      </c>
      <c r="D13" s="37"/>
      <c r="E13" s="37">
        <f>SUM(E6:E12)</f>
        <v>0</v>
      </c>
      <c r="F13" s="37">
        <f>SUM(F6:F12)</f>
        <v>0</v>
      </c>
      <c r="G13" s="38"/>
    </row>
    <row r="17" spans="1:12" x14ac:dyDescent="0.25">
      <c r="A17" s="190"/>
      <c r="B17" s="190"/>
      <c r="C17" s="190"/>
      <c r="D17" s="190"/>
      <c r="E17" s="190"/>
      <c r="F17" s="190"/>
      <c r="G17" s="190"/>
      <c r="H17" s="190"/>
      <c r="I17" s="190"/>
      <c r="J17" s="190"/>
      <c r="K17" s="190"/>
      <c r="L17" s="190"/>
    </row>
    <row r="18" spans="1:12" x14ac:dyDescent="0.25">
      <c r="A18" s="190"/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</row>
    <row r="19" spans="1:12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</row>
    <row r="20" spans="1:12" x14ac:dyDescent="0.25">
      <c r="A20" s="184"/>
      <c r="B20" s="184"/>
      <c r="C20" s="184"/>
      <c r="D20" s="184"/>
      <c r="E20" s="184"/>
      <c r="F20" s="184"/>
      <c r="G20" s="184"/>
      <c r="H20" s="184"/>
      <c r="I20" s="184"/>
      <c r="J20" s="184"/>
      <c r="K20" s="41"/>
      <c r="L20" s="41"/>
    </row>
    <row r="21" spans="1:12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</row>
    <row r="22" spans="1:12" x14ac:dyDescent="0.25">
      <c r="A22" s="181"/>
      <c r="B22" s="181"/>
      <c r="C22" s="42"/>
      <c r="H22" s="181"/>
      <c r="I22" s="181"/>
      <c r="J22" s="181"/>
      <c r="K22" s="42"/>
      <c r="L22" s="42"/>
    </row>
    <row r="23" spans="1:12" x14ac:dyDescent="0.25">
      <c r="A23" s="181"/>
      <c r="B23" s="181"/>
      <c r="C23" s="42"/>
      <c r="H23" s="181"/>
      <c r="I23" s="181"/>
      <c r="J23" s="181"/>
      <c r="K23" s="42"/>
      <c r="L23" s="42"/>
    </row>
    <row r="26" spans="1:12" x14ac:dyDescent="0.25">
      <c r="A26" s="181"/>
      <c r="B26" s="181"/>
      <c r="C26" s="42"/>
      <c r="H26" s="181"/>
      <c r="I26" s="181"/>
      <c r="J26" s="181"/>
      <c r="K26" s="42"/>
      <c r="L26" s="42"/>
    </row>
    <row r="27" spans="1:12" x14ac:dyDescent="0.25">
      <c r="A27" s="182"/>
      <c r="B27" s="182"/>
      <c r="C27" s="43"/>
      <c r="H27" s="182"/>
      <c r="I27" s="182"/>
      <c r="J27" s="182"/>
      <c r="K27" s="43"/>
      <c r="L27" s="43"/>
    </row>
    <row r="28" spans="1:12" x14ac:dyDescent="0.25">
      <c r="A28" s="44"/>
      <c r="B28" s="44"/>
      <c r="C28" s="44"/>
    </row>
    <row r="29" spans="1:12" x14ac:dyDescent="0.25">
      <c r="A29" s="181"/>
      <c r="B29" s="181"/>
      <c r="C29" s="181"/>
      <c r="D29" s="181"/>
      <c r="E29" s="181"/>
      <c r="F29" s="181"/>
      <c r="G29" s="181"/>
      <c r="H29" s="181"/>
      <c r="I29" s="181"/>
      <c r="J29" s="181"/>
      <c r="K29" s="42"/>
      <c r="L29" s="42"/>
    </row>
    <row r="30" spans="1:12" x14ac:dyDescent="0.25"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</row>
    <row r="31" spans="1:12" x14ac:dyDescent="0.25">
      <c r="A31" s="44"/>
      <c r="B31" s="44"/>
      <c r="C31" s="44"/>
      <c r="D31" s="181"/>
      <c r="E31" s="181"/>
      <c r="F31" s="181"/>
      <c r="G31" s="44"/>
      <c r="H31" s="44"/>
      <c r="I31" s="44"/>
      <c r="J31" s="44"/>
      <c r="K31" s="42"/>
      <c r="L31" s="42"/>
    </row>
    <row r="32" spans="1:12" x14ac:dyDescent="0.25">
      <c r="A32" s="181"/>
      <c r="B32" s="181"/>
      <c r="C32" s="181"/>
      <c r="D32" s="181"/>
      <c r="E32" s="181"/>
      <c r="F32" s="181"/>
      <c r="G32" s="181"/>
      <c r="H32" s="181"/>
      <c r="I32" s="181"/>
      <c r="J32" s="181"/>
      <c r="K32" s="42"/>
      <c r="L32" s="42"/>
    </row>
  </sheetData>
  <mergeCells count="14">
    <mergeCell ref="A32:J32"/>
    <mergeCell ref="A26:B26"/>
    <mergeCell ref="H26:J26"/>
    <mergeCell ref="A27:B27"/>
    <mergeCell ref="H27:J27"/>
    <mergeCell ref="A29:J29"/>
    <mergeCell ref="D31:F31"/>
    <mergeCell ref="A23:B23"/>
    <mergeCell ref="H23:J23"/>
    <mergeCell ref="A3:G3"/>
    <mergeCell ref="A17:L18"/>
    <mergeCell ref="A20:J20"/>
    <mergeCell ref="A22:B22"/>
    <mergeCell ref="H22:J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8"/>
  <sheetViews>
    <sheetView workbookViewId="0">
      <selection activeCell="C17" sqref="C17:C20"/>
    </sheetView>
  </sheetViews>
  <sheetFormatPr baseColWidth="10" defaultRowHeight="15" x14ac:dyDescent="0.25"/>
  <cols>
    <col min="3" max="3" width="14.85546875" customWidth="1"/>
    <col min="4" max="4" width="14.28515625" customWidth="1"/>
    <col min="5" max="5" width="14.140625" bestFit="1" customWidth="1"/>
    <col min="6" max="6" width="15.140625" customWidth="1"/>
    <col min="7" max="7" width="17.140625" customWidth="1"/>
  </cols>
  <sheetData>
    <row r="1" spans="1:7" ht="15.75" thickBot="1" x14ac:dyDescent="0.3"/>
    <row r="2" spans="1:7" ht="15.75" thickBot="1" x14ac:dyDescent="0.3">
      <c r="A2" s="185" t="s">
        <v>30</v>
      </c>
      <c r="B2" s="186"/>
      <c r="C2" s="186"/>
      <c r="D2" s="186"/>
      <c r="E2" s="186"/>
      <c r="F2" s="186"/>
      <c r="G2" s="187"/>
    </row>
    <row r="3" spans="1:7" ht="15.75" thickBot="1" x14ac:dyDescent="0.3">
      <c r="A3" s="21" t="s">
        <v>39</v>
      </c>
      <c r="B3" s="22"/>
      <c r="C3" s="22"/>
      <c r="D3" s="22"/>
      <c r="E3" s="22"/>
      <c r="F3" s="22" t="s">
        <v>4</v>
      </c>
      <c r="G3" s="23">
        <v>1234624.17</v>
      </c>
    </row>
    <row r="4" spans="1:7" ht="45" x14ac:dyDescent="0.25">
      <c r="A4" s="63" t="s">
        <v>21</v>
      </c>
      <c r="B4" s="24" t="s">
        <v>22</v>
      </c>
      <c r="C4" s="24" t="s">
        <v>23</v>
      </c>
      <c r="D4" s="9" t="s">
        <v>17</v>
      </c>
      <c r="E4" s="9" t="s">
        <v>24</v>
      </c>
      <c r="F4" s="24" t="s">
        <v>25</v>
      </c>
      <c r="G4" s="10" t="s">
        <v>19</v>
      </c>
    </row>
    <row r="5" spans="1:7" x14ac:dyDescent="0.25">
      <c r="A5" s="122">
        <v>46036</v>
      </c>
      <c r="B5" s="123"/>
      <c r="C5" s="11"/>
      <c r="D5" s="128" t="s">
        <v>40</v>
      </c>
      <c r="E5" s="83">
        <v>574434.66</v>
      </c>
      <c r="F5" s="83">
        <f>577318.42-E5</f>
        <v>2883.7600000000093</v>
      </c>
      <c r="G5" s="16">
        <f>+$G$3+C5-(E5+F5)</f>
        <v>657305.74999999988</v>
      </c>
    </row>
    <row r="6" spans="1:7" x14ac:dyDescent="0.25">
      <c r="A6" s="122">
        <v>46037</v>
      </c>
      <c r="B6" s="123">
        <v>307</v>
      </c>
      <c r="C6" s="11">
        <v>352643.27</v>
      </c>
      <c r="D6" s="130" t="s">
        <v>41</v>
      </c>
      <c r="E6" s="60"/>
      <c r="F6" s="14"/>
      <c r="G6" s="16">
        <f>+G5+C6-(E6+F6)</f>
        <v>1009949.0199999999</v>
      </c>
    </row>
    <row r="7" spans="1:7" x14ac:dyDescent="0.25">
      <c r="A7" s="122">
        <v>46037</v>
      </c>
      <c r="B7" s="123">
        <v>4</v>
      </c>
      <c r="C7" s="11">
        <v>18853.310000000001</v>
      </c>
      <c r="D7" s="130" t="s">
        <v>42</v>
      </c>
      <c r="E7" s="83"/>
      <c r="F7" s="14"/>
      <c r="G7" s="16">
        <f>+G6+C7-(E7+F7)</f>
        <v>1028802.33</v>
      </c>
    </row>
    <row r="8" spans="1:7" x14ac:dyDescent="0.25">
      <c r="A8" s="122">
        <v>46037</v>
      </c>
      <c r="B8" s="123">
        <v>13</v>
      </c>
      <c r="C8" s="11">
        <v>88000</v>
      </c>
      <c r="D8" s="138" t="s">
        <v>43</v>
      </c>
      <c r="E8" s="83"/>
      <c r="F8" s="60"/>
      <c r="G8" s="16">
        <f t="shared" ref="G8:G24" si="0">+G7+C8-(E8+F8)</f>
        <v>1116802.33</v>
      </c>
    </row>
    <row r="9" spans="1:7" x14ac:dyDescent="0.25">
      <c r="A9" s="122">
        <v>46037</v>
      </c>
      <c r="B9" s="123">
        <v>10</v>
      </c>
      <c r="C9" s="11">
        <v>65436</v>
      </c>
      <c r="D9" s="138" t="s">
        <v>44</v>
      </c>
      <c r="E9" s="83"/>
      <c r="F9" s="83"/>
      <c r="G9" s="16">
        <f t="shared" si="0"/>
        <v>1182238.33</v>
      </c>
    </row>
    <row r="10" spans="1:7" x14ac:dyDescent="0.25">
      <c r="A10" s="122">
        <v>46037</v>
      </c>
      <c r="B10" s="123">
        <v>16</v>
      </c>
      <c r="C10" s="11">
        <v>118514.75</v>
      </c>
      <c r="D10" s="138" t="s">
        <v>55</v>
      </c>
      <c r="E10" s="83"/>
      <c r="F10" s="83"/>
      <c r="G10" s="16">
        <f t="shared" si="0"/>
        <v>1300753.08</v>
      </c>
    </row>
    <row r="11" spans="1:7" x14ac:dyDescent="0.25">
      <c r="A11" s="122">
        <v>46038</v>
      </c>
      <c r="B11" s="123"/>
      <c r="C11" s="11"/>
      <c r="D11" s="162" t="s">
        <v>45</v>
      </c>
      <c r="E11" s="83">
        <v>187000</v>
      </c>
      <c r="F11" s="83"/>
      <c r="G11" s="16">
        <f t="shared" si="0"/>
        <v>1113753.08</v>
      </c>
    </row>
    <row r="12" spans="1:7" x14ac:dyDescent="0.25">
      <c r="A12" s="122">
        <v>46044</v>
      </c>
      <c r="B12" s="123"/>
      <c r="C12" s="11"/>
      <c r="D12" s="162" t="s">
        <v>40</v>
      </c>
      <c r="E12" s="83">
        <v>44129.87</v>
      </c>
      <c r="F12" s="14">
        <f>44213.89-E12</f>
        <v>84.019999999996799</v>
      </c>
      <c r="G12" s="16">
        <f t="shared" si="0"/>
        <v>1069539.1900000002</v>
      </c>
    </row>
    <row r="13" spans="1:7" x14ac:dyDescent="0.25">
      <c r="A13" s="122">
        <v>46057</v>
      </c>
      <c r="B13" s="163">
        <v>317</v>
      </c>
      <c r="C13" s="11">
        <v>298234.56</v>
      </c>
      <c r="D13" s="128" t="s">
        <v>49</v>
      </c>
      <c r="E13" s="53"/>
      <c r="F13" s="14"/>
      <c r="G13" s="16">
        <f t="shared" si="0"/>
        <v>1367773.7500000002</v>
      </c>
    </row>
    <row r="14" spans="1:7" x14ac:dyDescent="0.25">
      <c r="A14" s="122">
        <v>46057</v>
      </c>
      <c r="B14" s="163"/>
      <c r="C14" s="11"/>
      <c r="D14" s="128" t="s">
        <v>50</v>
      </c>
      <c r="E14" s="53">
        <v>392913.83</v>
      </c>
      <c r="F14" s="14">
        <v>18554.05</v>
      </c>
      <c r="G14" s="16">
        <f t="shared" si="0"/>
        <v>956305.87000000023</v>
      </c>
    </row>
    <row r="15" spans="1:7" x14ac:dyDescent="0.25">
      <c r="A15" s="122">
        <v>46059</v>
      </c>
      <c r="B15" s="163"/>
      <c r="C15" s="11"/>
      <c r="D15" s="128" t="s">
        <v>51</v>
      </c>
      <c r="E15" s="142">
        <v>14623.98</v>
      </c>
      <c r="F15" s="14">
        <f>14623.98-E15</f>
        <v>0</v>
      </c>
      <c r="G15" s="16">
        <f t="shared" si="0"/>
        <v>941681.89000000025</v>
      </c>
    </row>
    <row r="16" spans="1:7" x14ac:dyDescent="0.25">
      <c r="A16" s="122">
        <v>46062</v>
      </c>
      <c r="B16" s="163">
        <v>8</v>
      </c>
      <c r="C16" s="11">
        <v>66000</v>
      </c>
      <c r="D16" s="128" t="s">
        <v>52</v>
      </c>
      <c r="E16" s="83"/>
      <c r="F16" s="14"/>
      <c r="G16" s="16">
        <f t="shared" si="0"/>
        <v>1007681.8900000002</v>
      </c>
    </row>
    <row r="17" spans="1:7" x14ac:dyDescent="0.25">
      <c r="A17" s="164">
        <v>46090</v>
      </c>
      <c r="B17" s="127">
        <v>404</v>
      </c>
      <c r="C17" s="11">
        <v>449367.88</v>
      </c>
      <c r="D17" s="128" t="s">
        <v>56</v>
      </c>
      <c r="E17" s="83"/>
      <c r="F17" s="14"/>
      <c r="G17" s="16">
        <f t="shared" si="0"/>
        <v>1457049.7700000003</v>
      </c>
    </row>
    <row r="18" spans="1:7" x14ac:dyDescent="0.25">
      <c r="A18" s="119">
        <v>46094</v>
      </c>
      <c r="B18" s="129"/>
      <c r="C18" s="11"/>
      <c r="D18" s="128" t="s">
        <v>57</v>
      </c>
      <c r="E18" s="83">
        <f>1+88000</f>
        <v>88001</v>
      </c>
      <c r="F18" s="14">
        <v>65435</v>
      </c>
      <c r="G18" s="16">
        <f t="shared" si="0"/>
        <v>1303613.7700000003</v>
      </c>
    </row>
    <row r="19" spans="1:7" x14ac:dyDescent="0.25">
      <c r="A19" s="119">
        <v>46094</v>
      </c>
      <c r="B19" s="129">
        <v>2</v>
      </c>
      <c r="C19" s="11">
        <v>40772.69</v>
      </c>
      <c r="D19" s="128" t="s">
        <v>58</v>
      </c>
      <c r="E19" s="83"/>
      <c r="F19" s="14"/>
      <c r="G19" s="16">
        <f t="shared" si="0"/>
        <v>1344386.4600000002</v>
      </c>
    </row>
    <row r="20" spans="1:7" x14ac:dyDescent="0.25">
      <c r="A20" s="119">
        <v>46094</v>
      </c>
      <c r="B20" s="129">
        <v>12</v>
      </c>
      <c r="C20" s="11">
        <v>119081.1</v>
      </c>
      <c r="D20" s="128" t="s">
        <v>59</v>
      </c>
      <c r="E20" s="83"/>
      <c r="F20" s="14"/>
      <c r="G20" s="16">
        <f t="shared" si="0"/>
        <v>1463467.5600000003</v>
      </c>
    </row>
    <row r="21" spans="1:7" x14ac:dyDescent="0.25">
      <c r="A21" s="119">
        <v>46097</v>
      </c>
      <c r="B21" s="129"/>
      <c r="C21" s="11"/>
      <c r="D21" s="128" t="s">
        <v>60</v>
      </c>
      <c r="E21" s="78">
        <v>342376.79</v>
      </c>
      <c r="F21" s="14">
        <v>29119.79</v>
      </c>
      <c r="G21" s="16">
        <f t="shared" si="0"/>
        <v>1091970.9800000004</v>
      </c>
    </row>
    <row r="22" spans="1:7" ht="15.75" thickBot="1" x14ac:dyDescent="0.3">
      <c r="A22" s="119">
        <v>46106</v>
      </c>
      <c r="B22" s="129"/>
      <c r="C22" s="11"/>
      <c r="D22" s="128" t="s">
        <v>40</v>
      </c>
      <c r="E22" s="78">
        <v>1</v>
      </c>
      <c r="F22" s="14">
        <f>C10-E22</f>
        <v>118513.75</v>
      </c>
      <c r="G22" s="16">
        <f t="shared" si="0"/>
        <v>973456.23000000045</v>
      </c>
    </row>
    <row r="23" spans="1:7" hidden="1" x14ac:dyDescent="0.25">
      <c r="A23" s="105"/>
      <c r="B23" s="106"/>
      <c r="C23" s="104"/>
      <c r="D23" s="128"/>
      <c r="E23" s="91"/>
      <c r="F23" s="14"/>
      <c r="G23" s="16">
        <f t="shared" si="0"/>
        <v>973456.23000000045</v>
      </c>
    </row>
    <row r="24" spans="1:7" hidden="1" x14ac:dyDescent="0.25">
      <c r="A24" s="105"/>
      <c r="B24" s="106"/>
      <c r="C24" s="104"/>
      <c r="D24" s="128"/>
      <c r="E24" s="91"/>
      <c r="F24" s="14"/>
      <c r="G24" s="16">
        <f t="shared" si="0"/>
        <v>973456.23000000045</v>
      </c>
    </row>
    <row r="25" spans="1:7" hidden="1" x14ac:dyDescent="0.25">
      <c r="A25" s="105"/>
      <c r="B25" s="106"/>
      <c r="C25" s="104"/>
      <c r="D25" s="128"/>
      <c r="E25" s="91"/>
      <c r="F25" s="14"/>
      <c r="G25" s="16">
        <f t="shared" ref="G25:G30" si="1">+G24+C25-(E25+F25)</f>
        <v>973456.23000000045</v>
      </c>
    </row>
    <row r="26" spans="1:7" hidden="1" x14ac:dyDescent="0.25">
      <c r="A26" s="105"/>
      <c r="B26" s="106"/>
      <c r="C26" s="104"/>
      <c r="D26" s="128"/>
      <c r="E26" s="91"/>
      <c r="F26" s="14"/>
      <c r="G26" s="16">
        <f t="shared" si="1"/>
        <v>973456.23000000045</v>
      </c>
    </row>
    <row r="27" spans="1:7" hidden="1" x14ac:dyDescent="0.25">
      <c r="A27" s="105"/>
      <c r="B27" s="106"/>
      <c r="C27" s="104"/>
      <c r="D27" s="128"/>
      <c r="E27" s="91"/>
      <c r="F27" s="14"/>
      <c r="G27" s="16">
        <f t="shared" si="1"/>
        <v>973456.23000000045</v>
      </c>
    </row>
    <row r="28" spans="1:7" hidden="1" x14ac:dyDescent="0.25">
      <c r="A28" s="105"/>
      <c r="B28" s="106"/>
      <c r="C28" s="104"/>
      <c r="D28" s="128"/>
      <c r="E28" s="91"/>
      <c r="F28" s="14"/>
      <c r="G28" s="16">
        <f t="shared" si="1"/>
        <v>973456.23000000045</v>
      </c>
    </row>
    <row r="29" spans="1:7" hidden="1" x14ac:dyDescent="0.25">
      <c r="A29" s="105"/>
      <c r="B29" s="106"/>
      <c r="C29" s="104"/>
      <c r="D29" s="130"/>
      <c r="E29" s="91"/>
      <c r="F29" s="14"/>
      <c r="G29" s="16">
        <f t="shared" si="1"/>
        <v>973456.23000000045</v>
      </c>
    </row>
    <row r="30" spans="1:7" hidden="1" x14ac:dyDescent="0.25">
      <c r="A30" s="105"/>
      <c r="B30" s="106"/>
      <c r="C30" s="104"/>
      <c r="D30" s="130"/>
      <c r="E30" s="91"/>
      <c r="F30" s="14"/>
      <c r="G30" s="16">
        <f t="shared" si="1"/>
        <v>973456.23000000045</v>
      </c>
    </row>
    <row r="31" spans="1:7" hidden="1" x14ac:dyDescent="0.25">
      <c r="A31" s="105"/>
      <c r="B31" s="106"/>
      <c r="C31" s="104"/>
      <c r="D31" s="130"/>
      <c r="E31" s="91"/>
      <c r="F31" s="14"/>
      <c r="G31" s="16">
        <f>+G30+C31-(E31+F31)</f>
        <v>973456.23000000045</v>
      </c>
    </row>
    <row r="32" spans="1:7" hidden="1" x14ac:dyDescent="0.25">
      <c r="A32" s="105"/>
      <c r="B32" s="106"/>
      <c r="C32" s="104"/>
      <c r="D32" s="128"/>
      <c r="E32" s="91"/>
      <c r="F32" s="14"/>
      <c r="G32" s="16">
        <f t="shared" ref="G32:G90" si="2">+G31+C32-(E32+F32)</f>
        <v>973456.23000000045</v>
      </c>
    </row>
    <row r="33" spans="1:7" hidden="1" x14ac:dyDescent="0.25">
      <c r="A33" s="105"/>
      <c r="B33" s="106"/>
      <c r="C33" s="104"/>
      <c r="D33" s="128"/>
      <c r="E33" s="91"/>
      <c r="F33" s="14"/>
      <c r="G33" s="16">
        <f t="shared" si="2"/>
        <v>973456.23000000045</v>
      </c>
    </row>
    <row r="34" spans="1:7" hidden="1" x14ac:dyDescent="0.25">
      <c r="A34" s="105"/>
      <c r="B34" s="106"/>
      <c r="C34" s="104"/>
      <c r="D34" s="128"/>
      <c r="E34" s="113"/>
      <c r="F34" s="14"/>
      <c r="G34" s="16">
        <f t="shared" si="2"/>
        <v>973456.23000000045</v>
      </c>
    </row>
    <row r="35" spans="1:7" hidden="1" x14ac:dyDescent="0.25">
      <c r="A35" s="105"/>
      <c r="B35" s="106"/>
      <c r="C35" s="104"/>
      <c r="D35" s="128"/>
      <c r="E35" s="91"/>
      <c r="F35" s="14"/>
      <c r="G35" s="16">
        <f t="shared" si="2"/>
        <v>973456.23000000045</v>
      </c>
    </row>
    <row r="36" spans="1:7" hidden="1" x14ac:dyDescent="0.25">
      <c r="A36" s="105"/>
      <c r="B36" s="106"/>
      <c r="C36" s="104"/>
      <c r="D36" s="128"/>
      <c r="E36" s="91"/>
      <c r="F36" s="14"/>
      <c r="G36" s="16">
        <f t="shared" si="2"/>
        <v>973456.23000000045</v>
      </c>
    </row>
    <row r="37" spans="1:7" hidden="1" x14ac:dyDescent="0.25">
      <c r="A37" s="105"/>
      <c r="B37" s="106"/>
      <c r="C37" s="104"/>
      <c r="D37" s="130"/>
      <c r="E37" s="91"/>
      <c r="F37" s="14"/>
      <c r="G37" s="16">
        <f t="shared" si="2"/>
        <v>973456.23000000045</v>
      </c>
    </row>
    <row r="38" spans="1:7" hidden="1" x14ac:dyDescent="0.25">
      <c r="A38" s="105"/>
      <c r="B38" s="106"/>
      <c r="C38" s="104"/>
      <c r="D38" s="130"/>
      <c r="E38" s="91"/>
      <c r="F38" s="14"/>
      <c r="G38" s="16">
        <f t="shared" si="2"/>
        <v>973456.23000000045</v>
      </c>
    </row>
    <row r="39" spans="1:7" hidden="1" x14ac:dyDescent="0.25">
      <c r="A39" s="105"/>
      <c r="B39" s="106"/>
      <c r="C39" s="104"/>
      <c r="D39" s="130"/>
      <c r="E39" s="91"/>
      <c r="F39" s="14"/>
      <c r="G39" s="16">
        <f t="shared" si="2"/>
        <v>973456.23000000045</v>
      </c>
    </row>
    <row r="40" spans="1:7" hidden="1" x14ac:dyDescent="0.25">
      <c r="A40" s="105"/>
      <c r="B40" s="106"/>
      <c r="C40" s="104"/>
      <c r="D40" s="130"/>
      <c r="E40" s="91"/>
      <c r="F40" s="14"/>
      <c r="G40" s="16">
        <f t="shared" si="2"/>
        <v>973456.23000000045</v>
      </c>
    </row>
    <row r="41" spans="1:7" hidden="1" x14ac:dyDescent="0.25">
      <c r="A41" s="105"/>
      <c r="B41" s="106"/>
      <c r="C41" s="104"/>
      <c r="D41" s="128"/>
      <c r="E41" s="91"/>
      <c r="F41" s="14"/>
      <c r="G41" s="16">
        <f t="shared" si="2"/>
        <v>973456.23000000045</v>
      </c>
    </row>
    <row r="42" spans="1:7" hidden="1" x14ac:dyDescent="0.25">
      <c r="A42" s="105"/>
      <c r="B42" s="106"/>
      <c r="C42" s="104"/>
      <c r="D42" s="130"/>
      <c r="E42" s="135"/>
      <c r="F42" s="14"/>
      <c r="G42" s="16">
        <f t="shared" si="2"/>
        <v>973456.23000000045</v>
      </c>
    </row>
    <row r="43" spans="1:7" hidden="1" x14ac:dyDescent="0.25">
      <c r="A43" s="105"/>
      <c r="B43" s="106"/>
      <c r="C43" s="104"/>
      <c r="D43" s="51"/>
      <c r="E43" s="91"/>
      <c r="F43" s="14"/>
      <c r="G43" s="16">
        <f t="shared" si="2"/>
        <v>973456.23000000045</v>
      </c>
    </row>
    <row r="44" spans="1:7" hidden="1" x14ac:dyDescent="0.25">
      <c r="A44" s="119"/>
      <c r="B44" s="129"/>
      <c r="C44" s="11"/>
      <c r="D44" s="51"/>
      <c r="E44" s="14"/>
      <c r="F44" s="14"/>
      <c r="G44" s="16">
        <f t="shared" si="2"/>
        <v>973456.23000000045</v>
      </c>
    </row>
    <row r="45" spans="1:7" hidden="1" x14ac:dyDescent="0.25">
      <c r="A45" s="119"/>
      <c r="B45" s="98"/>
      <c r="C45" s="11"/>
      <c r="D45" s="128"/>
      <c r="E45" s="14"/>
      <c r="F45" s="14"/>
      <c r="G45" s="16">
        <f t="shared" si="2"/>
        <v>973456.23000000045</v>
      </c>
    </row>
    <row r="46" spans="1:7" hidden="1" x14ac:dyDescent="0.25">
      <c r="A46" s="119"/>
      <c r="B46" s="98"/>
      <c r="C46" s="11"/>
      <c r="D46" s="61"/>
      <c r="E46" s="14"/>
      <c r="F46" s="14"/>
      <c r="G46" s="16">
        <f t="shared" si="2"/>
        <v>973456.23000000045</v>
      </c>
    </row>
    <row r="47" spans="1:7" hidden="1" x14ac:dyDescent="0.25">
      <c r="A47" s="120"/>
      <c r="B47" s="121"/>
      <c r="C47" s="14"/>
      <c r="D47" s="85"/>
      <c r="E47" s="83"/>
      <c r="F47" s="14"/>
      <c r="G47" s="16">
        <f t="shared" si="2"/>
        <v>973456.23000000045</v>
      </c>
    </row>
    <row r="48" spans="1:7" hidden="1" x14ac:dyDescent="0.25">
      <c r="A48" s="120"/>
      <c r="B48" s="121"/>
      <c r="C48" s="14"/>
      <c r="D48" s="130"/>
      <c r="E48" s="71"/>
      <c r="F48" s="14"/>
      <c r="G48" s="16">
        <f t="shared" si="2"/>
        <v>973456.23000000045</v>
      </c>
    </row>
    <row r="49" spans="1:7" hidden="1" x14ac:dyDescent="0.25">
      <c r="A49" s="120"/>
      <c r="B49" s="121"/>
      <c r="C49" s="14"/>
      <c r="D49" s="130"/>
      <c r="E49" s="71"/>
      <c r="F49" s="14"/>
      <c r="G49" s="16">
        <f t="shared" si="2"/>
        <v>973456.23000000045</v>
      </c>
    </row>
    <row r="50" spans="1:7" hidden="1" x14ac:dyDescent="0.25">
      <c r="A50" s="120"/>
      <c r="B50" s="121"/>
      <c r="C50" s="14"/>
      <c r="D50" s="128"/>
      <c r="E50" s="14"/>
      <c r="F50" s="14"/>
      <c r="G50" s="16">
        <f t="shared" si="2"/>
        <v>973456.23000000045</v>
      </c>
    </row>
    <row r="51" spans="1:7" hidden="1" x14ac:dyDescent="0.25">
      <c r="A51" s="120"/>
      <c r="B51" s="121"/>
      <c r="C51" s="14"/>
      <c r="D51" s="130"/>
      <c r="E51" s="14"/>
      <c r="F51" s="14"/>
      <c r="G51" s="16">
        <f t="shared" si="2"/>
        <v>973456.23000000045</v>
      </c>
    </row>
    <row r="52" spans="1:7" hidden="1" x14ac:dyDescent="0.25">
      <c r="A52" s="120"/>
      <c r="B52" s="121"/>
      <c r="C52" s="14"/>
      <c r="D52" s="128"/>
      <c r="E52" s="83"/>
      <c r="F52" s="14"/>
      <c r="G52" s="16">
        <f t="shared" si="2"/>
        <v>973456.23000000045</v>
      </c>
    </row>
    <row r="53" spans="1:7" hidden="1" x14ac:dyDescent="0.25">
      <c r="A53" s="120"/>
      <c r="B53" s="121"/>
      <c r="C53" s="14"/>
      <c r="D53" s="128"/>
      <c r="E53" s="83"/>
      <c r="F53" s="14"/>
      <c r="G53" s="16">
        <f t="shared" si="2"/>
        <v>973456.23000000045</v>
      </c>
    </row>
    <row r="54" spans="1:7" hidden="1" x14ac:dyDescent="0.25">
      <c r="A54" s="120"/>
      <c r="B54" s="121"/>
      <c r="C54" s="14"/>
      <c r="D54" s="128"/>
      <c r="E54" s="83"/>
      <c r="F54" s="14"/>
      <c r="G54" s="16">
        <f t="shared" si="2"/>
        <v>973456.23000000045</v>
      </c>
    </row>
    <row r="55" spans="1:7" hidden="1" x14ac:dyDescent="0.25">
      <c r="A55" s="120"/>
      <c r="B55" s="121"/>
      <c r="C55" s="14"/>
      <c r="D55" s="130"/>
      <c r="E55" s="14"/>
      <c r="F55" s="14"/>
      <c r="G55" s="16">
        <f t="shared" si="2"/>
        <v>973456.23000000045</v>
      </c>
    </row>
    <row r="56" spans="1:7" hidden="1" x14ac:dyDescent="0.25">
      <c r="A56" s="120"/>
      <c r="B56" s="121"/>
      <c r="C56" s="14"/>
      <c r="D56" s="130"/>
      <c r="E56" s="14"/>
      <c r="F56" s="14"/>
      <c r="G56" s="16">
        <f t="shared" si="2"/>
        <v>973456.23000000045</v>
      </c>
    </row>
    <row r="57" spans="1:7" hidden="1" x14ac:dyDescent="0.25">
      <c r="A57" s="120"/>
      <c r="B57" s="121"/>
      <c r="C57" s="14"/>
      <c r="D57" s="130"/>
      <c r="E57" s="14"/>
      <c r="F57" s="14"/>
      <c r="G57" s="16">
        <f t="shared" si="2"/>
        <v>973456.23000000045</v>
      </c>
    </row>
    <row r="58" spans="1:7" hidden="1" x14ac:dyDescent="0.25">
      <c r="A58" s="120"/>
      <c r="B58" s="121"/>
      <c r="C58" s="14"/>
      <c r="D58" s="128"/>
      <c r="E58" s="83"/>
      <c r="F58" s="14"/>
      <c r="G58" s="16">
        <f t="shared" si="2"/>
        <v>973456.23000000045</v>
      </c>
    </row>
    <row r="59" spans="1:7" hidden="1" x14ac:dyDescent="0.25">
      <c r="A59" s="120"/>
      <c r="B59" s="121"/>
      <c r="C59" s="14"/>
      <c r="D59" s="128"/>
      <c r="E59" s="83"/>
      <c r="F59" s="14"/>
      <c r="G59" s="16">
        <f t="shared" si="2"/>
        <v>973456.23000000045</v>
      </c>
    </row>
    <row r="60" spans="1:7" hidden="1" x14ac:dyDescent="0.25">
      <c r="A60" s="120"/>
      <c r="B60" s="121"/>
      <c r="C60" s="14"/>
      <c r="D60" s="128"/>
      <c r="E60" s="84"/>
      <c r="F60" s="14"/>
      <c r="G60" s="16">
        <f t="shared" si="2"/>
        <v>973456.23000000045</v>
      </c>
    </row>
    <row r="61" spans="1:7" hidden="1" x14ac:dyDescent="0.25">
      <c r="A61" s="120"/>
      <c r="B61" s="121"/>
      <c r="C61" s="14"/>
      <c r="D61" s="128"/>
      <c r="E61" s="83"/>
      <c r="F61" s="14"/>
      <c r="G61" s="16">
        <f t="shared" si="2"/>
        <v>973456.23000000045</v>
      </c>
    </row>
    <row r="62" spans="1:7" hidden="1" x14ac:dyDescent="0.25">
      <c r="A62" s="120"/>
      <c r="B62" s="121"/>
      <c r="C62" s="14"/>
      <c r="D62" s="128"/>
      <c r="E62" s="83"/>
      <c r="F62" s="14"/>
      <c r="G62" s="16">
        <f t="shared" si="2"/>
        <v>973456.23000000045</v>
      </c>
    </row>
    <row r="63" spans="1:7" hidden="1" x14ac:dyDescent="0.25">
      <c r="A63" s="120"/>
      <c r="B63" s="121"/>
      <c r="C63" s="14"/>
      <c r="D63" s="130"/>
      <c r="E63" s="14"/>
      <c r="F63" s="14"/>
      <c r="G63" s="16">
        <f t="shared" si="2"/>
        <v>973456.23000000045</v>
      </c>
    </row>
    <row r="64" spans="1:7" hidden="1" x14ac:dyDescent="0.25">
      <c r="A64" s="120"/>
      <c r="B64" s="121"/>
      <c r="C64" s="14"/>
      <c r="D64" s="130"/>
      <c r="E64" s="14"/>
      <c r="F64" s="14"/>
      <c r="G64" s="16">
        <f t="shared" si="2"/>
        <v>973456.23000000045</v>
      </c>
    </row>
    <row r="65" spans="1:7" hidden="1" x14ac:dyDescent="0.25">
      <c r="A65" s="120"/>
      <c r="B65" s="121"/>
      <c r="C65" s="14"/>
      <c r="D65" s="130"/>
      <c r="E65" s="14"/>
      <c r="F65" s="14"/>
      <c r="G65" s="16">
        <f t="shared" si="2"/>
        <v>973456.23000000045</v>
      </c>
    </row>
    <row r="66" spans="1:7" hidden="1" x14ac:dyDescent="0.25">
      <c r="A66" s="120"/>
      <c r="B66" s="121"/>
      <c r="C66" s="14"/>
      <c r="D66" s="128"/>
      <c r="E66" s="83"/>
      <c r="F66" s="83"/>
      <c r="G66" s="16">
        <f t="shared" si="2"/>
        <v>973456.23000000045</v>
      </c>
    </row>
    <row r="67" spans="1:7" hidden="1" x14ac:dyDescent="0.25">
      <c r="A67" s="120"/>
      <c r="B67" s="121"/>
      <c r="C67" s="14"/>
      <c r="D67" s="130"/>
      <c r="E67" s="83"/>
      <c r="F67" s="83"/>
      <c r="G67" s="16">
        <f t="shared" si="2"/>
        <v>973456.23000000045</v>
      </c>
    </row>
    <row r="68" spans="1:7" hidden="1" x14ac:dyDescent="0.25">
      <c r="A68" s="120"/>
      <c r="B68" s="121"/>
      <c r="C68" s="14"/>
      <c r="D68" s="128"/>
      <c r="E68" s="83"/>
      <c r="F68" s="83"/>
      <c r="G68" s="16">
        <f t="shared" si="2"/>
        <v>973456.23000000045</v>
      </c>
    </row>
    <row r="69" spans="1:7" hidden="1" x14ac:dyDescent="0.25">
      <c r="A69" s="120"/>
      <c r="B69" s="121"/>
      <c r="C69" s="14"/>
      <c r="D69" s="128"/>
      <c r="E69" s="83"/>
      <c r="F69" s="83"/>
      <c r="G69" s="16">
        <f t="shared" si="2"/>
        <v>973456.23000000045</v>
      </c>
    </row>
    <row r="70" spans="1:7" hidden="1" x14ac:dyDescent="0.25">
      <c r="A70" s="120"/>
      <c r="B70" s="121"/>
      <c r="C70" s="14"/>
      <c r="D70" s="130"/>
      <c r="E70" s="14"/>
      <c r="F70" s="14"/>
      <c r="G70" s="16">
        <f t="shared" si="2"/>
        <v>973456.23000000045</v>
      </c>
    </row>
    <row r="71" spans="1:7" hidden="1" x14ac:dyDescent="0.25">
      <c r="A71" s="120"/>
      <c r="B71" s="121"/>
      <c r="C71" s="14"/>
      <c r="D71" s="130"/>
      <c r="E71" s="14"/>
      <c r="F71" s="14"/>
      <c r="G71" s="16">
        <f t="shared" si="2"/>
        <v>973456.23000000045</v>
      </c>
    </row>
    <row r="72" spans="1:7" hidden="1" x14ac:dyDescent="0.25">
      <c r="A72" s="120"/>
      <c r="B72" s="121"/>
      <c r="C72" s="14"/>
      <c r="D72" s="130"/>
      <c r="E72" s="14"/>
      <c r="F72" s="14"/>
      <c r="G72" s="16">
        <f t="shared" si="2"/>
        <v>973456.23000000045</v>
      </c>
    </row>
    <row r="73" spans="1:7" hidden="1" x14ac:dyDescent="0.25">
      <c r="A73" s="120"/>
      <c r="B73" s="121"/>
      <c r="C73" s="14"/>
      <c r="D73" s="128"/>
      <c r="E73" s="83"/>
      <c r="F73" s="14"/>
      <c r="G73" s="16">
        <f t="shared" si="2"/>
        <v>973456.23000000045</v>
      </c>
    </row>
    <row r="74" spans="1:7" hidden="1" x14ac:dyDescent="0.25">
      <c r="A74" s="120"/>
      <c r="B74" s="121"/>
      <c r="C74" s="14"/>
      <c r="D74" s="130"/>
      <c r="E74" s="14"/>
      <c r="F74" s="14"/>
      <c r="G74" s="16">
        <f t="shared" si="2"/>
        <v>973456.23000000045</v>
      </c>
    </row>
    <row r="75" spans="1:7" hidden="1" x14ac:dyDescent="0.25">
      <c r="A75" s="120"/>
      <c r="B75" s="121"/>
      <c r="C75" s="14"/>
      <c r="D75" s="130"/>
      <c r="E75" s="14"/>
      <c r="F75" s="14"/>
      <c r="G75" s="16">
        <f t="shared" si="2"/>
        <v>973456.23000000045</v>
      </c>
    </row>
    <row r="76" spans="1:7" hidden="1" x14ac:dyDescent="0.25">
      <c r="A76" s="120"/>
      <c r="B76" s="121"/>
      <c r="C76" s="14"/>
      <c r="D76" s="130"/>
      <c r="E76" s="14"/>
      <c r="F76" s="14"/>
      <c r="G76" s="16">
        <f t="shared" si="2"/>
        <v>973456.23000000045</v>
      </c>
    </row>
    <row r="77" spans="1:7" hidden="1" x14ac:dyDescent="0.25">
      <c r="A77" s="120"/>
      <c r="B77" s="121"/>
      <c r="C77" s="14"/>
      <c r="D77" s="130"/>
      <c r="E77" s="14"/>
      <c r="F77" s="14"/>
      <c r="G77" s="16">
        <f t="shared" si="2"/>
        <v>973456.23000000045</v>
      </c>
    </row>
    <row r="78" spans="1:7" hidden="1" x14ac:dyDescent="0.25">
      <c r="A78" s="120"/>
      <c r="B78" s="121"/>
      <c r="C78" s="14"/>
      <c r="D78" s="130"/>
      <c r="E78" s="14"/>
      <c r="F78" s="14"/>
      <c r="G78" s="16">
        <f t="shared" si="2"/>
        <v>973456.23000000045</v>
      </c>
    </row>
    <row r="79" spans="1:7" hidden="1" x14ac:dyDescent="0.25">
      <c r="A79" s="120"/>
      <c r="B79" s="121"/>
      <c r="C79" s="14"/>
      <c r="D79" s="75"/>
      <c r="E79" s="14"/>
      <c r="F79" s="14"/>
      <c r="G79" s="16">
        <f t="shared" si="2"/>
        <v>973456.23000000045</v>
      </c>
    </row>
    <row r="80" spans="1:7" hidden="1" x14ac:dyDescent="0.25">
      <c r="A80" s="120"/>
      <c r="B80" s="121"/>
      <c r="C80" s="14"/>
      <c r="D80" s="75"/>
      <c r="E80" s="14"/>
      <c r="F80" s="14"/>
      <c r="G80" s="16">
        <f t="shared" si="2"/>
        <v>973456.23000000045</v>
      </c>
    </row>
    <row r="81" spans="1:12" hidden="1" x14ac:dyDescent="0.25">
      <c r="A81" s="120"/>
      <c r="B81" s="121"/>
      <c r="C81" s="14"/>
      <c r="D81" s="75"/>
      <c r="E81" s="14"/>
      <c r="F81" s="14"/>
      <c r="G81" s="16">
        <f t="shared" si="2"/>
        <v>973456.23000000045</v>
      </c>
    </row>
    <row r="82" spans="1:12" hidden="1" x14ac:dyDescent="0.25">
      <c r="A82" s="120"/>
      <c r="B82" s="121"/>
      <c r="C82" s="14"/>
      <c r="D82" s="130"/>
      <c r="E82" s="14"/>
      <c r="F82" s="14"/>
      <c r="G82" s="16">
        <f t="shared" si="2"/>
        <v>973456.23000000045</v>
      </c>
    </row>
    <row r="83" spans="1:12" hidden="1" x14ac:dyDescent="0.25">
      <c r="A83" s="120"/>
      <c r="B83" s="121"/>
      <c r="C83" s="14"/>
      <c r="D83" s="130"/>
      <c r="E83" s="14"/>
      <c r="F83" s="14"/>
      <c r="G83" s="16">
        <f t="shared" si="2"/>
        <v>973456.23000000045</v>
      </c>
    </row>
    <row r="84" spans="1:12" hidden="1" x14ac:dyDescent="0.25">
      <c r="A84" s="120"/>
      <c r="B84" s="121"/>
      <c r="C84" s="14"/>
      <c r="D84" s="130"/>
      <c r="E84" s="14"/>
      <c r="F84" s="14"/>
      <c r="G84" s="16">
        <f t="shared" si="2"/>
        <v>973456.23000000045</v>
      </c>
    </row>
    <row r="85" spans="1:12" hidden="1" x14ac:dyDescent="0.25">
      <c r="A85" s="120"/>
      <c r="B85" s="121"/>
      <c r="C85" s="14"/>
      <c r="D85" s="128"/>
      <c r="E85" s="84"/>
      <c r="F85" s="14"/>
      <c r="G85" s="16">
        <f t="shared" si="2"/>
        <v>973456.23000000045</v>
      </c>
    </row>
    <row r="86" spans="1:12" hidden="1" x14ac:dyDescent="0.25">
      <c r="A86" s="120"/>
      <c r="B86" s="121"/>
      <c r="C86" s="14"/>
      <c r="D86" s="128"/>
      <c r="E86" s="84"/>
      <c r="F86" s="14"/>
      <c r="G86" s="16">
        <f t="shared" si="2"/>
        <v>973456.23000000045</v>
      </c>
    </row>
    <row r="87" spans="1:12" hidden="1" x14ac:dyDescent="0.25">
      <c r="A87" s="105"/>
      <c r="B87" s="106"/>
      <c r="C87" s="104"/>
      <c r="D87" s="128"/>
      <c r="E87" s="91"/>
      <c r="F87" s="14"/>
      <c r="G87" s="16">
        <f t="shared" si="2"/>
        <v>973456.23000000045</v>
      </c>
    </row>
    <row r="88" spans="1:12" hidden="1" x14ac:dyDescent="0.25">
      <c r="A88" s="105"/>
      <c r="B88" s="106"/>
      <c r="C88" s="104"/>
      <c r="D88" s="128"/>
      <c r="E88" s="91"/>
      <c r="F88" s="14"/>
      <c r="G88" s="16">
        <f t="shared" si="2"/>
        <v>973456.23000000045</v>
      </c>
    </row>
    <row r="89" spans="1:12" hidden="1" x14ac:dyDescent="0.25">
      <c r="A89" s="119"/>
      <c r="B89" s="98"/>
      <c r="C89" s="11"/>
      <c r="D89" s="85"/>
      <c r="E89" s="113"/>
      <c r="F89" s="14"/>
      <c r="G89" s="16">
        <f t="shared" si="2"/>
        <v>973456.23000000045</v>
      </c>
    </row>
    <row r="90" spans="1:12" hidden="1" x14ac:dyDescent="0.25">
      <c r="A90" s="119"/>
      <c r="B90" s="98"/>
      <c r="C90" s="11"/>
      <c r="D90" s="61"/>
      <c r="E90" s="113"/>
      <c r="F90" s="14"/>
      <c r="G90" s="16">
        <f t="shared" si="2"/>
        <v>973456.23000000045</v>
      </c>
    </row>
    <row r="91" spans="1:12" ht="15.75" hidden="1" thickBot="1" x14ac:dyDescent="0.3">
      <c r="A91" s="120"/>
      <c r="B91" s="121"/>
      <c r="C91" s="14"/>
      <c r="D91" s="85"/>
      <c r="E91" s="14"/>
      <c r="F91" s="14"/>
      <c r="G91" s="16">
        <f t="shared" ref="G91" si="3">+G90+C91-(E91+F91)</f>
        <v>973456.23000000045</v>
      </c>
    </row>
    <row r="92" spans="1:12" ht="15.75" thickBot="1" x14ac:dyDescent="0.3">
      <c r="A92" s="64" t="s">
        <v>20</v>
      </c>
      <c r="B92" s="65"/>
      <c r="C92" s="66">
        <f>SUM(C5:C91)</f>
        <v>1616903.56</v>
      </c>
      <c r="D92" s="66"/>
      <c r="E92" s="66">
        <f>SUM(E5:E91)</f>
        <v>1643481.1300000001</v>
      </c>
      <c r="F92" s="66">
        <f>SUM(F5:F91)</f>
        <v>234590.37</v>
      </c>
      <c r="G92" s="67">
        <f>G3+C92-E92-F92</f>
        <v>973456.22999999986</v>
      </c>
      <c r="J92" s="18"/>
    </row>
    <row r="95" spans="1:12" x14ac:dyDescent="0.25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</row>
    <row r="96" spans="1:12" x14ac:dyDescent="0.25">
      <c r="A96" s="184"/>
      <c r="B96" s="184"/>
      <c r="C96" s="184"/>
      <c r="D96" s="184"/>
      <c r="E96" s="184"/>
      <c r="F96" s="184"/>
      <c r="G96" s="184"/>
      <c r="H96" s="184"/>
      <c r="I96" s="184"/>
      <c r="J96" s="184"/>
      <c r="K96" s="41"/>
      <c r="L96" s="41"/>
    </row>
    <row r="97" spans="1:12" x14ac:dyDescent="0.25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</row>
    <row r="98" spans="1:12" x14ac:dyDescent="0.25">
      <c r="A98" s="181"/>
      <c r="B98" s="181"/>
      <c r="C98" s="42"/>
      <c r="H98" s="181"/>
      <c r="I98" s="181"/>
      <c r="J98" s="181"/>
      <c r="K98" s="42"/>
      <c r="L98" s="42"/>
    </row>
    <row r="99" spans="1:12" x14ac:dyDescent="0.25">
      <c r="A99" s="181"/>
      <c r="B99" s="181"/>
      <c r="C99" s="42"/>
      <c r="H99" s="181"/>
      <c r="I99" s="181"/>
      <c r="J99" s="181"/>
      <c r="K99" s="42"/>
      <c r="L99" s="42"/>
    </row>
    <row r="102" spans="1:12" x14ac:dyDescent="0.25">
      <c r="A102" s="181"/>
      <c r="B102" s="181"/>
      <c r="C102" s="42"/>
      <c r="H102" s="181"/>
      <c r="I102" s="181"/>
      <c r="J102" s="181"/>
      <c r="K102" s="42"/>
      <c r="L102" s="42"/>
    </row>
    <row r="103" spans="1:12" x14ac:dyDescent="0.25">
      <c r="A103" s="182"/>
      <c r="B103" s="182"/>
      <c r="C103" s="43"/>
      <c r="H103" s="182"/>
      <c r="I103" s="182"/>
      <c r="J103" s="182"/>
      <c r="K103" s="43"/>
      <c r="L103" s="43"/>
    </row>
    <row r="104" spans="1:12" x14ac:dyDescent="0.25">
      <c r="A104" s="44"/>
      <c r="B104" s="44"/>
      <c r="C104" s="44"/>
    </row>
    <row r="105" spans="1:12" x14ac:dyDescent="0.25">
      <c r="A105" s="181"/>
      <c r="B105" s="181"/>
      <c r="C105" s="181"/>
      <c r="D105" s="181"/>
      <c r="E105" s="181"/>
      <c r="F105" s="181"/>
      <c r="G105" s="181"/>
      <c r="H105" s="181"/>
      <c r="I105" s="181"/>
      <c r="J105" s="181"/>
      <c r="K105" s="42"/>
      <c r="L105" s="42"/>
    </row>
    <row r="106" spans="1:12" x14ac:dyDescent="0.25"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</row>
    <row r="107" spans="1:12" x14ac:dyDescent="0.25">
      <c r="A107" s="44"/>
      <c r="B107" s="44"/>
      <c r="C107" s="44"/>
      <c r="D107" s="181"/>
      <c r="E107" s="181"/>
      <c r="F107" s="181"/>
      <c r="G107" s="44"/>
      <c r="H107" s="44"/>
      <c r="I107" s="44"/>
      <c r="J107" s="44"/>
      <c r="K107" s="42"/>
      <c r="L107" s="42"/>
    </row>
    <row r="108" spans="1:12" x14ac:dyDescent="0.25">
      <c r="A108" s="181"/>
      <c r="B108" s="181"/>
      <c r="C108" s="181"/>
      <c r="D108" s="181"/>
      <c r="E108" s="181"/>
      <c r="F108" s="181"/>
      <c r="G108" s="181"/>
      <c r="H108" s="181"/>
      <c r="I108" s="181"/>
      <c r="J108" s="181"/>
      <c r="K108" s="42"/>
      <c r="L108" s="42"/>
    </row>
  </sheetData>
  <mergeCells count="13">
    <mergeCell ref="A108:J108"/>
    <mergeCell ref="A102:B102"/>
    <mergeCell ref="H102:J102"/>
    <mergeCell ref="A103:B103"/>
    <mergeCell ref="H103:J103"/>
    <mergeCell ref="A105:J105"/>
    <mergeCell ref="D107:F107"/>
    <mergeCell ref="A99:B99"/>
    <mergeCell ref="H99:J99"/>
    <mergeCell ref="A2:G2"/>
    <mergeCell ref="A96:J96"/>
    <mergeCell ref="A98:B98"/>
    <mergeCell ref="H98:J98"/>
  </mergeCells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2E178-6983-409A-A3FA-189E10970F43}">
  <dimension ref="A1:L44"/>
  <sheetViews>
    <sheetView topLeftCell="A4" workbookViewId="0">
      <selection activeCell="H38" sqref="H38:J38"/>
    </sheetView>
  </sheetViews>
  <sheetFormatPr baseColWidth="10" defaultRowHeight="15" x14ac:dyDescent="0.25"/>
  <cols>
    <col min="3" max="3" width="14.85546875" customWidth="1"/>
    <col min="4" max="4" width="14.28515625" customWidth="1"/>
    <col min="5" max="5" width="14.140625" bestFit="1" customWidth="1"/>
    <col min="6" max="6" width="15.140625" customWidth="1"/>
    <col min="7" max="7" width="17.140625" customWidth="1"/>
  </cols>
  <sheetData>
    <row r="1" spans="1:7" ht="15.75" thickBot="1" x14ac:dyDescent="0.3"/>
    <row r="2" spans="1:7" ht="15.75" thickBot="1" x14ac:dyDescent="0.3">
      <c r="A2" s="185" t="s">
        <v>46</v>
      </c>
      <c r="B2" s="186"/>
      <c r="C2" s="186"/>
      <c r="D2" s="186"/>
      <c r="E2" s="186"/>
      <c r="F2" s="186"/>
      <c r="G2" s="187"/>
    </row>
    <row r="3" spans="1:7" ht="15.75" thickBot="1" x14ac:dyDescent="0.3">
      <c r="A3" s="21" t="s">
        <v>39</v>
      </c>
      <c r="B3" s="22"/>
      <c r="C3" s="22"/>
      <c r="D3" s="22"/>
      <c r="E3" s="22"/>
      <c r="F3" s="22" t="s">
        <v>4</v>
      </c>
      <c r="G3" s="23">
        <v>0</v>
      </c>
    </row>
    <row r="4" spans="1:7" ht="45" x14ac:dyDescent="0.25">
      <c r="A4" s="63" t="s">
        <v>21</v>
      </c>
      <c r="B4" s="24" t="s">
        <v>22</v>
      </c>
      <c r="C4" s="24" t="s">
        <v>23</v>
      </c>
      <c r="D4" s="9" t="s">
        <v>17</v>
      </c>
      <c r="E4" s="9" t="s">
        <v>24</v>
      </c>
      <c r="F4" s="24" t="s">
        <v>25</v>
      </c>
      <c r="G4" s="10" t="s">
        <v>19</v>
      </c>
    </row>
    <row r="5" spans="1:7" x14ac:dyDescent="0.25">
      <c r="A5" s="122">
        <v>46037</v>
      </c>
      <c r="B5" s="123">
        <v>26</v>
      </c>
      <c r="C5" s="11">
        <v>28533.360000000001</v>
      </c>
      <c r="D5" s="130" t="s">
        <v>47</v>
      </c>
      <c r="E5" s="83"/>
      <c r="F5" s="83"/>
      <c r="G5" s="16">
        <f>+$G$3+C5-(E5+F5)</f>
        <v>28533.360000000001</v>
      </c>
    </row>
    <row r="6" spans="1:7" x14ac:dyDescent="0.25">
      <c r="A6" s="122">
        <v>46057</v>
      </c>
      <c r="B6" s="123">
        <v>27</v>
      </c>
      <c r="C6" s="11">
        <v>25663.360000000001</v>
      </c>
      <c r="D6" s="130" t="s">
        <v>53</v>
      </c>
      <c r="E6" s="60"/>
      <c r="F6" s="14"/>
      <c r="G6" s="16">
        <f>+G5+C6-(E6+F6)</f>
        <v>54196.72</v>
      </c>
    </row>
    <row r="7" spans="1:7" x14ac:dyDescent="0.25">
      <c r="A7" s="122">
        <v>46090</v>
      </c>
      <c r="B7" s="123">
        <v>43</v>
      </c>
      <c r="C7" s="11">
        <v>33620.61</v>
      </c>
      <c r="D7" s="128" t="s">
        <v>61</v>
      </c>
      <c r="E7" s="83"/>
      <c r="F7" s="14"/>
      <c r="G7" s="16">
        <f>+G6+C7-(E7+F7)</f>
        <v>87817.33</v>
      </c>
    </row>
    <row r="8" spans="1:7" ht="15.75" thickBot="1" x14ac:dyDescent="0.3">
      <c r="A8" s="122">
        <v>46100</v>
      </c>
      <c r="B8" s="123"/>
      <c r="C8" s="11"/>
      <c r="D8" s="162" t="s">
        <v>62</v>
      </c>
      <c r="E8" s="83">
        <v>28533.360000000001</v>
      </c>
      <c r="F8" s="60">
        <f>C5-E8</f>
        <v>0</v>
      </c>
      <c r="G8" s="16">
        <f t="shared" ref="G8:G27" si="0">+G7+C8-(E8+F8)</f>
        <v>59283.97</v>
      </c>
    </row>
    <row r="9" spans="1:7" hidden="1" x14ac:dyDescent="0.25">
      <c r="A9" s="122"/>
      <c r="B9" s="123"/>
      <c r="C9" s="11"/>
      <c r="D9" s="138"/>
      <c r="E9" s="83"/>
      <c r="F9" s="83"/>
      <c r="G9" s="16">
        <f t="shared" si="0"/>
        <v>59283.97</v>
      </c>
    </row>
    <row r="10" spans="1:7" hidden="1" x14ac:dyDescent="0.25">
      <c r="A10" s="122"/>
      <c r="B10" s="123"/>
      <c r="C10" s="11"/>
      <c r="D10" s="162"/>
      <c r="E10" s="83"/>
      <c r="F10" s="83"/>
      <c r="G10" s="16">
        <f t="shared" si="0"/>
        <v>59283.97</v>
      </c>
    </row>
    <row r="11" spans="1:7" hidden="1" x14ac:dyDescent="0.25">
      <c r="A11" s="124"/>
      <c r="B11" s="123"/>
      <c r="C11" s="11"/>
      <c r="D11" s="162"/>
      <c r="E11" s="83"/>
      <c r="F11" s="14"/>
      <c r="G11" s="16">
        <f t="shared" si="0"/>
        <v>59283.97</v>
      </c>
    </row>
    <row r="12" spans="1:7" hidden="1" x14ac:dyDescent="0.25">
      <c r="A12" s="108"/>
      <c r="B12" s="127"/>
      <c r="C12" s="11"/>
      <c r="D12" s="130"/>
      <c r="E12" s="132"/>
      <c r="F12" s="14"/>
      <c r="G12" s="16">
        <f t="shared" si="0"/>
        <v>59283.97</v>
      </c>
    </row>
    <row r="13" spans="1:7" hidden="1" x14ac:dyDescent="0.25">
      <c r="A13" s="108"/>
      <c r="B13" s="129"/>
      <c r="C13" s="11"/>
      <c r="D13" s="130"/>
      <c r="E13" s="131"/>
      <c r="F13" s="14"/>
      <c r="G13" s="16">
        <f t="shared" si="0"/>
        <v>59283.97</v>
      </c>
    </row>
    <row r="14" spans="1:7" hidden="1" x14ac:dyDescent="0.25">
      <c r="A14" s="119"/>
      <c r="B14" s="129"/>
      <c r="C14" s="11"/>
      <c r="D14" s="130"/>
      <c r="E14" s="131"/>
      <c r="F14" s="14"/>
      <c r="G14" s="16">
        <f t="shared" si="0"/>
        <v>59283.97</v>
      </c>
    </row>
    <row r="15" spans="1:7" hidden="1" x14ac:dyDescent="0.25">
      <c r="A15" s="119"/>
      <c r="B15" s="129"/>
      <c r="C15" s="11"/>
      <c r="D15" s="130"/>
      <c r="E15" s="133"/>
      <c r="F15" s="14"/>
      <c r="G15" s="16">
        <f t="shared" si="0"/>
        <v>59283.97</v>
      </c>
    </row>
    <row r="16" spans="1:7" hidden="1" x14ac:dyDescent="0.25">
      <c r="A16" s="119"/>
      <c r="B16" s="129"/>
      <c r="C16" s="11"/>
      <c r="D16" s="130"/>
      <c r="E16" s="133"/>
      <c r="F16" s="14"/>
      <c r="G16" s="16">
        <f t="shared" si="0"/>
        <v>59283.97</v>
      </c>
    </row>
    <row r="17" spans="1:12" hidden="1" x14ac:dyDescent="0.25">
      <c r="A17" s="119"/>
      <c r="B17" s="129"/>
      <c r="C17" s="11"/>
      <c r="D17" s="130"/>
      <c r="E17" s="131"/>
      <c r="F17" s="14"/>
      <c r="G17" s="16">
        <f t="shared" si="0"/>
        <v>59283.97</v>
      </c>
    </row>
    <row r="18" spans="1:12" hidden="1" x14ac:dyDescent="0.25">
      <c r="A18" s="119"/>
      <c r="B18" s="129"/>
      <c r="C18" s="11"/>
      <c r="D18" s="130"/>
      <c r="E18" s="131"/>
      <c r="F18" s="14"/>
      <c r="G18" s="16">
        <f t="shared" si="0"/>
        <v>59283.97</v>
      </c>
    </row>
    <row r="19" spans="1:12" hidden="1" x14ac:dyDescent="0.25">
      <c r="A19" s="105"/>
      <c r="B19" s="106"/>
      <c r="C19" s="104"/>
      <c r="D19" s="130"/>
      <c r="E19" s="133"/>
      <c r="F19" s="14"/>
      <c r="G19" s="16">
        <f t="shared" si="0"/>
        <v>59283.97</v>
      </c>
    </row>
    <row r="20" spans="1:12" hidden="1" x14ac:dyDescent="0.25">
      <c r="A20" s="105"/>
      <c r="B20" s="106"/>
      <c r="C20" s="104"/>
      <c r="D20" s="128"/>
      <c r="E20" s="91"/>
      <c r="F20" s="14"/>
      <c r="G20" s="16">
        <f t="shared" si="0"/>
        <v>59283.97</v>
      </c>
    </row>
    <row r="21" spans="1:12" hidden="1" x14ac:dyDescent="0.25">
      <c r="A21" s="120"/>
      <c r="B21" s="121"/>
      <c r="C21" s="14"/>
      <c r="D21" s="128"/>
      <c r="E21" s="84"/>
      <c r="F21" s="14"/>
      <c r="G21" s="16">
        <f t="shared" si="0"/>
        <v>59283.97</v>
      </c>
    </row>
    <row r="22" spans="1:12" hidden="1" x14ac:dyDescent="0.25">
      <c r="A22" s="120"/>
      <c r="B22" s="121"/>
      <c r="C22" s="14"/>
      <c r="D22" s="128"/>
      <c r="E22" s="84"/>
      <c r="F22" s="14"/>
      <c r="G22" s="16">
        <f t="shared" si="0"/>
        <v>59283.97</v>
      </c>
    </row>
    <row r="23" spans="1:12" hidden="1" x14ac:dyDescent="0.25">
      <c r="A23" s="105"/>
      <c r="B23" s="106"/>
      <c r="C23" s="104"/>
      <c r="D23" s="128"/>
      <c r="E23" s="91"/>
      <c r="F23" s="14"/>
      <c r="G23" s="16">
        <f t="shared" si="0"/>
        <v>59283.97</v>
      </c>
    </row>
    <row r="24" spans="1:12" hidden="1" x14ac:dyDescent="0.25">
      <c r="A24" s="105"/>
      <c r="B24" s="106"/>
      <c r="C24" s="104"/>
      <c r="D24" s="128"/>
      <c r="E24" s="91"/>
      <c r="F24" s="14"/>
      <c r="G24" s="16">
        <f t="shared" si="0"/>
        <v>59283.97</v>
      </c>
    </row>
    <row r="25" spans="1:12" hidden="1" x14ac:dyDescent="0.25">
      <c r="A25" s="119"/>
      <c r="B25" s="98"/>
      <c r="C25" s="11"/>
      <c r="D25" s="85"/>
      <c r="E25" s="113"/>
      <c r="F25" s="14"/>
      <c r="G25" s="16">
        <f t="shared" si="0"/>
        <v>59283.97</v>
      </c>
    </row>
    <row r="26" spans="1:12" hidden="1" x14ac:dyDescent="0.25">
      <c r="A26" s="119"/>
      <c r="B26" s="98"/>
      <c r="C26" s="11"/>
      <c r="D26" s="61"/>
      <c r="E26" s="113"/>
      <c r="F26" s="14"/>
      <c r="G26" s="16">
        <f t="shared" si="0"/>
        <v>59283.97</v>
      </c>
    </row>
    <row r="27" spans="1:12" ht="15.75" hidden="1" thickBot="1" x14ac:dyDescent="0.3">
      <c r="A27" s="120"/>
      <c r="B27" s="121"/>
      <c r="C27" s="14"/>
      <c r="D27" s="85"/>
      <c r="E27" s="14"/>
      <c r="F27" s="14"/>
      <c r="G27" s="16">
        <f t="shared" si="0"/>
        <v>59283.97</v>
      </c>
    </row>
    <row r="28" spans="1:12" ht="15.75" thickBot="1" x14ac:dyDescent="0.3">
      <c r="A28" s="64" t="s">
        <v>20</v>
      </c>
      <c r="B28" s="65"/>
      <c r="C28" s="66">
        <f>SUM(C5:C27)</f>
        <v>87817.33</v>
      </c>
      <c r="D28" s="66"/>
      <c r="E28" s="66">
        <f>SUM(E5:E27)</f>
        <v>28533.360000000001</v>
      </c>
      <c r="F28" s="66">
        <f>SUM(F5:F27)</f>
        <v>0</v>
      </c>
      <c r="G28" s="67">
        <f>G3+C28-E28-F28</f>
        <v>59283.97</v>
      </c>
    </row>
    <row r="31" spans="1:12" x14ac:dyDescent="0.2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</row>
    <row r="32" spans="1:12" x14ac:dyDescent="0.25">
      <c r="A32" s="184"/>
      <c r="B32" s="184"/>
      <c r="C32" s="184"/>
      <c r="D32" s="184"/>
      <c r="E32" s="184"/>
      <c r="F32" s="184"/>
      <c r="G32" s="184"/>
      <c r="H32" s="184"/>
      <c r="I32" s="184"/>
      <c r="J32" s="184"/>
      <c r="K32" s="41"/>
      <c r="L32" s="41"/>
    </row>
    <row r="33" spans="1:12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  <row r="34" spans="1:12" x14ac:dyDescent="0.25">
      <c r="A34" s="181"/>
      <c r="B34" s="181"/>
      <c r="C34" s="42"/>
      <c r="H34" s="181"/>
      <c r="I34" s="181"/>
      <c r="J34" s="181"/>
      <c r="K34" s="42"/>
      <c r="L34" s="42"/>
    </row>
    <row r="35" spans="1:12" x14ac:dyDescent="0.25">
      <c r="A35" s="181"/>
      <c r="B35" s="181"/>
      <c r="C35" s="42"/>
      <c r="H35" s="181"/>
      <c r="I35" s="181"/>
      <c r="J35" s="181"/>
      <c r="K35" s="42"/>
      <c r="L35" s="42"/>
    </row>
    <row r="38" spans="1:12" x14ac:dyDescent="0.25">
      <c r="A38" s="181"/>
      <c r="B38" s="181"/>
      <c r="C38" s="42"/>
      <c r="H38" s="181"/>
      <c r="I38" s="181"/>
      <c r="J38" s="181"/>
      <c r="K38" s="42"/>
      <c r="L38" s="42"/>
    </row>
    <row r="39" spans="1:12" x14ac:dyDescent="0.25">
      <c r="A39" s="182"/>
      <c r="B39" s="182"/>
      <c r="C39" s="43"/>
      <c r="H39" s="182"/>
      <c r="I39" s="182"/>
      <c r="J39" s="182"/>
      <c r="K39" s="43"/>
      <c r="L39" s="43"/>
    </row>
    <row r="40" spans="1:12" x14ac:dyDescent="0.25">
      <c r="A40" s="44"/>
      <c r="B40" s="44"/>
      <c r="C40" s="44"/>
    </row>
    <row r="41" spans="1:12" x14ac:dyDescent="0.25">
      <c r="A41" s="181"/>
      <c r="B41" s="181"/>
      <c r="C41" s="181"/>
      <c r="D41" s="181"/>
      <c r="E41" s="181"/>
      <c r="F41" s="181"/>
      <c r="G41" s="181"/>
      <c r="H41" s="181"/>
      <c r="I41" s="181"/>
      <c r="J41" s="181"/>
      <c r="K41" s="42"/>
      <c r="L41" s="42"/>
    </row>
    <row r="42" spans="1:12" x14ac:dyDescent="0.25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</row>
    <row r="43" spans="1:12" x14ac:dyDescent="0.25">
      <c r="A43" s="44"/>
      <c r="B43" s="44"/>
      <c r="C43" s="44"/>
      <c r="D43" s="181"/>
      <c r="E43" s="181"/>
      <c r="F43" s="181"/>
      <c r="G43" s="44"/>
      <c r="H43" s="44"/>
      <c r="I43" s="44"/>
      <c r="J43" s="44"/>
      <c r="K43" s="42"/>
      <c r="L43" s="42"/>
    </row>
    <row r="44" spans="1:12" x14ac:dyDescent="0.25">
      <c r="A44" s="181"/>
      <c r="B44" s="181"/>
      <c r="C44" s="181"/>
      <c r="D44" s="181"/>
      <c r="E44" s="181"/>
      <c r="F44" s="181"/>
      <c r="G44" s="181"/>
      <c r="H44" s="181"/>
      <c r="I44" s="181"/>
      <c r="J44" s="181"/>
      <c r="K44" s="42"/>
      <c r="L44" s="42"/>
    </row>
  </sheetData>
  <mergeCells count="13">
    <mergeCell ref="A2:G2"/>
    <mergeCell ref="A32:J32"/>
    <mergeCell ref="A34:B34"/>
    <mergeCell ref="H34:J34"/>
    <mergeCell ref="A35:B35"/>
    <mergeCell ref="H35:J35"/>
    <mergeCell ref="A44:J44"/>
    <mergeCell ref="A38:B38"/>
    <mergeCell ref="H38:J38"/>
    <mergeCell ref="A39:B39"/>
    <mergeCell ref="H39:J39"/>
    <mergeCell ref="A41:J41"/>
    <mergeCell ref="D43:F43"/>
  </mergeCells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2"/>
  <sheetViews>
    <sheetView zoomScaleNormal="100" workbookViewId="0">
      <selection activeCell="G43" sqref="G43"/>
    </sheetView>
  </sheetViews>
  <sheetFormatPr baseColWidth="10" defaultRowHeight="15" x14ac:dyDescent="0.25"/>
  <cols>
    <col min="3" max="3" width="16.28515625" customWidth="1"/>
    <col min="4" max="4" width="19.28515625" customWidth="1"/>
    <col min="5" max="5" width="12.85546875" customWidth="1"/>
    <col min="6" max="6" width="16.140625" bestFit="1" customWidth="1"/>
    <col min="7" max="7" width="20.28515625" customWidth="1"/>
  </cols>
  <sheetData>
    <row r="1" spans="1:7" ht="15.75" thickBot="1" x14ac:dyDescent="0.3"/>
    <row r="2" spans="1:7" ht="15.75" thickBot="1" x14ac:dyDescent="0.3">
      <c r="A2" s="185" t="s">
        <v>27</v>
      </c>
      <c r="B2" s="186"/>
      <c r="C2" s="186"/>
      <c r="D2" s="186"/>
      <c r="E2" s="186"/>
      <c r="F2" s="186"/>
      <c r="G2" s="187"/>
    </row>
    <row r="3" spans="1:7" ht="15.75" thickBot="1" x14ac:dyDescent="0.3">
      <c r="A3" s="21" t="s">
        <v>39</v>
      </c>
      <c r="B3" s="22"/>
      <c r="C3" s="22"/>
      <c r="D3" s="22"/>
      <c r="E3" s="22"/>
      <c r="F3" s="22" t="s">
        <v>4</v>
      </c>
      <c r="G3" s="23">
        <v>95424.94</v>
      </c>
    </row>
    <row r="4" spans="1:7" ht="45" x14ac:dyDescent="0.25">
      <c r="A4" s="24" t="s">
        <v>21</v>
      </c>
      <c r="B4" s="24" t="s">
        <v>22</v>
      </c>
      <c r="C4" s="24" t="s">
        <v>23</v>
      </c>
      <c r="D4" s="9" t="s">
        <v>17</v>
      </c>
      <c r="E4" s="9" t="s">
        <v>24</v>
      </c>
      <c r="F4" s="24" t="s">
        <v>25</v>
      </c>
      <c r="G4" s="10" t="s">
        <v>19</v>
      </c>
    </row>
    <row r="5" spans="1:7" x14ac:dyDescent="0.25">
      <c r="A5" s="107">
        <v>46050</v>
      </c>
      <c r="B5" s="26"/>
      <c r="C5" s="11"/>
      <c r="D5" s="51" t="s">
        <v>48</v>
      </c>
      <c r="E5" s="53">
        <v>86974.67</v>
      </c>
      <c r="F5" s="14">
        <v>8450.27</v>
      </c>
      <c r="G5" s="16">
        <f>+$G$3+C5-(E5+F5)</f>
        <v>0</v>
      </c>
    </row>
    <row r="6" spans="1:7" x14ac:dyDescent="0.25">
      <c r="A6" s="107">
        <v>46078</v>
      </c>
      <c r="B6" s="26"/>
      <c r="C6" s="11"/>
      <c r="D6" s="130"/>
      <c r="E6" s="142"/>
      <c r="F6" s="14"/>
      <c r="G6" s="16">
        <f>G5+C6-E6-F6</f>
        <v>0</v>
      </c>
    </row>
    <row r="7" spans="1:7" x14ac:dyDescent="0.25">
      <c r="A7" s="107">
        <v>46081</v>
      </c>
      <c r="B7" s="26"/>
      <c r="C7" s="11"/>
      <c r="D7" s="125"/>
      <c r="E7" s="142"/>
      <c r="F7" s="14"/>
      <c r="G7" s="16">
        <f t="shared" ref="G7:G20" si="0">G6+C7-E7-F7</f>
        <v>0</v>
      </c>
    </row>
    <row r="8" spans="1:7" x14ac:dyDescent="0.25">
      <c r="A8" s="107">
        <v>46085</v>
      </c>
      <c r="B8" s="26"/>
      <c r="C8" s="11">
        <v>42508.42</v>
      </c>
      <c r="D8" s="165" t="s">
        <v>63</v>
      </c>
      <c r="E8" s="142"/>
      <c r="F8" s="14"/>
      <c r="G8" s="16">
        <f t="shared" si="0"/>
        <v>42508.42</v>
      </c>
    </row>
    <row r="9" spans="1:7" x14ac:dyDescent="0.25">
      <c r="A9" s="107">
        <v>46085</v>
      </c>
      <c r="B9" s="26"/>
      <c r="C9" s="11">
        <v>153417.79999999999</v>
      </c>
      <c r="D9" s="165" t="s">
        <v>64</v>
      </c>
      <c r="E9" s="142"/>
      <c r="F9" s="14"/>
      <c r="G9" s="16">
        <f t="shared" si="0"/>
        <v>195926.21999999997</v>
      </c>
    </row>
    <row r="10" spans="1:7" ht="15.75" thickBot="1" x14ac:dyDescent="0.3">
      <c r="A10" s="107">
        <v>46085</v>
      </c>
      <c r="B10" s="26"/>
      <c r="C10" s="11">
        <v>43213.94</v>
      </c>
      <c r="D10" s="165" t="s">
        <v>65</v>
      </c>
      <c r="E10" s="83"/>
      <c r="F10" s="14"/>
      <c r="G10" s="16">
        <f t="shared" si="0"/>
        <v>239140.15999999997</v>
      </c>
    </row>
    <row r="11" spans="1:7" hidden="1" x14ac:dyDescent="0.25">
      <c r="A11" s="108"/>
      <c r="B11" s="28"/>
      <c r="C11" s="29"/>
      <c r="D11" s="130"/>
      <c r="E11" s="143"/>
      <c r="F11" s="30"/>
      <c r="G11" s="16">
        <f t="shared" si="0"/>
        <v>239140.15999999997</v>
      </c>
    </row>
    <row r="12" spans="1:7" hidden="1" x14ac:dyDescent="0.25">
      <c r="A12" s="109"/>
      <c r="B12" s="98"/>
      <c r="C12" s="11"/>
      <c r="D12" s="130"/>
      <c r="E12" s="83"/>
      <c r="F12" s="14"/>
      <c r="G12" s="16">
        <f>G11+C12-E12-F12</f>
        <v>239140.15999999997</v>
      </c>
    </row>
    <row r="13" spans="1:7" hidden="1" x14ac:dyDescent="0.25">
      <c r="A13" s="109"/>
      <c r="B13" s="31"/>
      <c r="C13" s="11"/>
      <c r="D13" s="134"/>
      <c r="E13" s="83"/>
      <c r="F13" s="14"/>
      <c r="G13" s="16">
        <f t="shared" si="0"/>
        <v>239140.15999999997</v>
      </c>
    </row>
    <row r="14" spans="1:7" hidden="1" x14ac:dyDescent="0.25">
      <c r="A14" s="109"/>
      <c r="B14" s="98"/>
      <c r="C14" s="11"/>
      <c r="D14" s="130"/>
      <c r="E14" s="83"/>
      <c r="F14" s="14"/>
      <c r="G14" s="16">
        <f t="shared" si="0"/>
        <v>239140.15999999997</v>
      </c>
    </row>
    <row r="15" spans="1:7" hidden="1" x14ac:dyDescent="0.25">
      <c r="A15" s="109"/>
      <c r="B15" s="98"/>
      <c r="C15" s="11"/>
      <c r="D15" s="128"/>
      <c r="E15" s="83"/>
      <c r="F15" s="14"/>
      <c r="G15" s="16">
        <f t="shared" si="0"/>
        <v>239140.15999999997</v>
      </c>
    </row>
    <row r="16" spans="1:7" hidden="1" x14ac:dyDescent="0.25">
      <c r="A16" s="109"/>
      <c r="B16" s="31"/>
      <c r="C16" s="11"/>
      <c r="D16" s="130"/>
      <c r="E16" s="142"/>
      <c r="F16" s="14"/>
      <c r="G16" s="16">
        <f t="shared" si="0"/>
        <v>239140.15999999997</v>
      </c>
    </row>
    <row r="17" spans="1:7" hidden="1" x14ac:dyDescent="0.25">
      <c r="A17" s="109"/>
      <c r="B17" s="98"/>
      <c r="C17" s="11"/>
      <c r="D17" s="128"/>
      <c r="E17" s="83"/>
      <c r="F17" s="14"/>
      <c r="G17" s="16">
        <f t="shared" si="0"/>
        <v>239140.15999999997</v>
      </c>
    </row>
    <row r="18" spans="1:7" hidden="1" x14ac:dyDescent="0.25">
      <c r="A18" s="109"/>
      <c r="B18" s="98"/>
      <c r="C18" s="11"/>
      <c r="D18" s="128"/>
      <c r="E18" s="83"/>
      <c r="F18" s="14"/>
      <c r="G18" s="16">
        <f t="shared" si="0"/>
        <v>239140.15999999997</v>
      </c>
    </row>
    <row r="19" spans="1:7" hidden="1" x14ac:dyDescent="0.25">
      <c r="A19" s="109"/>
      <c r="B19" s="98"/>
      <c r="C19" s="11"/>
      <c r="D19" s="130"/>
      <c r="E19" s="83"/>
      <c r="F19" s="14"/>
      <c r="G19" s="16">
        <f t="shared" si="0"/>
        <v>239140.15999999997</v>
      </c>
    </row>
    <row r="20" spans="1:7" hidden="1" x14ac:dyDescent="0.25">
      <c r="A20" s="109"/>
      <c r="B20" s="98"/>
      <c r="C20" s="11"/>
      <c r="D20" s="128"/>
      <c r="E20" s="144"/>
      <c r="F20" s="14"/>
      <c r="G20" s="16">
        <f t="shared" si="0"/>
        <v>239140.15999999997</v>
      </c>
    </row>
    <row r="21" spans="1:7" hidden="1" x14ac:dyDescent="0.25">
      <c r="A21" s="109"/>
      <c r="B21" s="98"/>
      <c r="C21" s="11"/>
      <c r="D21" s="128"/>
      <c r="E21" s="83"/>
      <c r="F21" s="14"/>
      <c r="G21" s="16">
        <f>G20+C21-E21-F21</f>
        <v>239140.15999999997</v>
      </c>
    </row>
    <row r="22" spans="1:7" hidden="1" x14ac:dyDescent="0.25">
      <c r="A22" s="109"/>
      <c r="B22" s="98"/>
      <c r="C22" s="11"/>
      <c r="D22" s="130"/>
      <c r="E22" s="14"/>
      <c r="F22" s="14"/>
      <c r="G22" s="16">
        <f t="shared" ref="G22:G30" si="1">G21+C22-E22-F22</f>
        <v>239140.15999999997</v>
      </c>
    </row>
    <row r="23" spans="1:7" hidden="1" x14ac:dyDescent="0.25">
      <c r="A23" s="109"/>
      <c r="B23" s="98"/>
      <c r="C23" s="11"/>
      <c r="D23" s="128"/>
      <c r="E23" s="83"/>
      <c r="F23" s="14"/>
      <c r="G23" s="16">
        <f t="shared" si="1"/>
        <v>239140.15999999997</v>
      </c>
    </row>
    <row r="24" spans="1:7" hidden="1" x14ac:dyDescent="0.25">
      <c r="A24" s="109"/>
      <c r="B24" s="98"/>
      <c r="C24" s="11"/>
      <c r="D24" s="130"/>
      <c r="E24" s="83"/>
      <c r="F24" s="14"/>
      <c r="G24" s="16">
        <f t="shared" si="1"/>
        <v>239140.15999999997</v>
      </c>
    </row>
    <row r="25" spans="1:7" hidden="1" x14ac:dyDescent="0.25">
      <c r="A25" s="146"/>
      <c r="B25" s="147"/>
      <c r="C25" s="148"/>
      <c r="D25" s="149"/>
      <c r="E25" s="83"/>
      <c r="F25" s="14"/>
      <c r="G25" s="16">
        <f t="shared" si="1"/>
        <v>239140.15999999997</v>
      </c>
    </row>
    <row r="26" spans="1:7" hidden="1" x14ac:dyDescent="0.25">
      <c r="A26" s="150"/>
      <c r="B26" s="151"/>
      <c r="C26" s="11"/>
      <c r="D26" s="130"/>
      <c r="E26" s="11"/>
      <c r="F26" s="14"/>
      <c r="G26" s="16">
        <f t="shared" si="1"/>
        <v>239140.15999999997</v>
      </c>
    </row>
    <row r="27" spans="1:7" hidden="1" x14ac:dyDescent="0.25">
      <c r="A27" s="150"/>
      <c r="B27" s="151"/>
      <c r="C27" s="11"/>
      <c r="D27" s="130"/>
      <c r="E27" s="11"/>
      <c r="F27" s="14"/>
      <c r="G27" s="16">
        <f t="shared" si="1"/>
        <v>239140.15999999997</v>
      </c>
    </row>
    <row r="28" spans="1:7" hidden="1" x14ac:dyDescent="0.25">
      <c r="A28" s="150"/>
      <c r="B28" s="151"/>
      <c r="C28" s="11"/>
      <c r="D28" s="130"/>
      <c r="E28" s="83"/>
      <c r="F28" s="14"/>
      <c r="G28" s="16">
        <f t="shared" si="1"/>
        <v>239140.15999999997</v>
      </c>
    </row>
    <row r="29" spans="1:7" hidden="1" x14ac:dyDescent="0.25">
      <c r="A29" s="109"/>
      <c r="B29" s="98"/>
      <c r="C29" s="11"/>
      <c r="D29" s="130"/>
      <c r="E29" s="11"/>
      <c r="F29" s="14"/>
      <c r="G29" s="16">
        <f t="shared" si="1"/>
        <v>239140.15999999997</v>
      </c>
    </row>
    <row r="30" spans="1:7" ht="15.75" hidden="1" thickBot="1" x14ac:dyDescent="0.3">
      <c r="A30" s="109"/>
      <c r="B30" s="137"/>
      <c r="C30" s="14"/>
      <c r="D30" s="138"/>
      <c r="E30" s="14"/>
      <c r="F30" s="70"/>
      <c r="G30" s="16">
        <f t="shared" si="1"/>
        <v>239140.15999999997</v>
      </c>
    </row>
    <row r="31" spans="1:7" ht="15.75" thickBot="1" x14ac:dyDescent="0.3">
      <c r="A31" s="136" t="s">
        <v>20</v>
      </c>
      <c r="B31" s="139"/>
      <c r="C31" s="66">
        <f>SUM(C5:C30)</f>
        <v>239140.15999999997</v>
      </c>
      <c r="D31" s="66"/>
      <c r="E31" s="66">
        <f>SUM(E5:E30)</f>
        <v>86974.67</v>
      </c>
      <c r="F31" s="66">
        <f>SUM(F5:F30)</f>
        <v>8450.27</v>
      </c>
      <c r="G31" s="67">
        <f>G3+C31-E31-F31</f>
        <v>239140.16</v>
      </c>
    </row>
    <row r="33" spans="1:12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  <row r="36" spans="1:12" x14ac:dyDescent="0.25">
      <c r="A36" s="181"/>
      <c r="B36" s="181"/>
      <c r="C36" s="42"/>
      <c r="H36" s="181"/>
      <c r="I36" s="181"/>
      <c r="J36" s="181"/>
      <c r="K36" s="42"/>
      <c r="L36" s="42"/>
    </row>
    <row r="37" spans="1:12" x14ac:dyDescent="0.25">
      <c r="A37" s="182"/>
      <c r="B37" s="182"/>
      <c r="C37" s="43"/>
      <c r="H37" s="182"/>
      <c r="I37" s="182"/>
      <c r="J37" s="182"/>
      <c r="K37" s="43"/>
      <c r="L37" s="43"/>
    </row>
    <row r="38" spans="1:12" x14ac:dyDescent="0.25">
      <c r="A38" s="44"/>
      <c r="B38" s="44"/>
      <c r="C38" s="44"/>
    </row>
    <row r="39" spans="1:12" x14ac:dyDescent="0.25">
      <c r="A39" s="181"/>
      <c r="B39" s="181"/>
      <c r="C39" s="181"/>
      <c r="D39" s="181"/>
      <c r="E39" s="181"/>
      <c r="F39" s="181"/>
      <c r="G39" s="181"/>
      <c r="H39" s="181"/>
      <c r="I39" s="181"/>
      <c r="J39" s="181"/>
      <c r="K39" s="42"/>
      <c r="L39" s="42"/>
    </row>
    <row r="40" spans="1:12" x14ac:dyDescent="0.25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</row>
    <row r="41" spans="1:12" x14ac:dyDescent="0.25">
      <c r="A41" s="44"/>
      <c r="B41" s="44"/>
      <c r="C41" s="44"/>
      <c r="D41" s="181"/>
      <c r="E41" s="181"/>
      <c r="F41" s="181"/>
      <c r="G41" s="44"/>
      <c r="H41" s="44"/>
      <c r="I41" s="44"/>
      <c r="J41" s="44"/>
      <c r="K41" s="42"/>
      <c r="L41" s="42"/>
    </row>
    <row r="42" spans="1:12" x14ac:dyDescent="0.25">
      <c r="A42" s="181"/>
      <c r="B42" s="181"/>
      <c r="C42" s="181"/>
      <c r="D42" s="181"/>
      <c r="E42" s="181"/>
      <c r="F42" s="181"/>
      <c r="G42" s="181"/>
      <c r="H42" s="181"/>
      <c r="I42" s="181"/>
      <c r="J42" s="181"/>
      <c r="K42" s="42"/>
      <c r="L42" s="42"/>
    </row>
  </sheetData>
  <mergeCells count="8">
    <mergeCell ref="A2:G2"/>
    <mergeCell ref="D41:F41"/>
    <mergeCell ref="A42:J42"/>
    <mergeCell ref="A36:B36"/>
    <mergeCell ref="H36:J36"/>
    <mergeCell ref="A37:B37"/>
    <mergeCell ref="H37:J37"/>
    <mergeCell ref="A39:J39"/>
  </mergeCells>
  <pageMargins left="0.7" right="0.7" top="0.75" bottom="0.75" header="0.3" footer="0.3"/>
  <pageSetup paperSize="9" scale="81" orientation="portrait" horizontalDpi="4294967293" verticalDpi="0" r:id="rId1"/>
  <colBreaks count="1" manualBreakCount="1">
    <brk id="7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2"/>
  <sheetViews>
    <sheetView workbookViewId="0">
      <selection activeCell="A8" sqref="A8:XFD17"/>
    </sheetView>
  </sheetViews>
  <sheetFormatPr baseColWidth="10" defaultRowHeight="15" x14ac:dyDescent="0.25"/>
  <cols>
    <col min="3" max="3" width="16.28515625" customWidth="1"/>
    <col min="4" max="4" width="19.28515625" customWidth="1"/>
    <col min="5" max="5" width="12.85546875" customWidth="1"/>
    <col min="6" max="6" width="16.140625" bestFit="1" customWidth="1"/>
    <col min="7" max="7" width="20.28515625" customWidth="1"/>
  </cols>
  <sheetData>
    <row r="1" spans="1:9" ht="15.75" thickBot="1" x14ac:dyDescent="0.3"/>
    <row r="2" spans="1:9" ht="15.75" thickBot="1" x14ac:dyDescent="0.3">
      <c r="A2" s="185" t="s">
        <v>31</v>
      </c>
      <c r="B2" s="186"/>
      <c r="C2" s="186"/>
      <c r="D2" s="186"/>
      <c r="E2" s="186"/>
      <c r="F2" s="186"/>
      <c r="G2" s="187"/>
    </row>
    <row r="3" spans="1:9" ht="15.75" thickBot="1" x14ac:dyDescent="0.3">
      <c r="A3" s="21" t="s">
        <v>39</v>
      </c>
      <c r="B3" s="22"/>
      <c r="C3" s="22"/>
      <c r="D3" s="22"/>
      <c r="E3" s="22"/>
      <c r="F3" s="22" t="s">
        <v>4</v>
      </c>
      <c r="G3" s="23">
        <v>0</v>
      </c>
    </row>
    <row r="4" spans="1:9" ht="45" x14ac:dyDescent="0.25">
      <c r="A4" s="24" t="s">
        <v>21</v>
      </c>
      <c r="B4" s="24" t="s">
        <v>22</v>
      </c>
      <c r="C4" s="24" t="s">
        <v>23</v>
      </c>
      <c r="D4" s="9" t="s">
        <v>17</v>
      </c>
      <c r="E4" s="9" t="s">
        <v>24</v>
      </c>
      <c r="F4" s="24" t="s">
        <v>25</v>
      </c>
      <c r="G4" s="10" t="s">
        <v>19</v>
      </c>
    </row>
    <row r="5" spans="1:9" x14ac:dyDescent="0.25">
      <c r="A5" s="107">
        <v>46053</v>
      </c>
      <c r="B5" s="26"/>
      <c r="C5" s="11"/>
      <c r="D5" s="126"/>
      <c r="E5" s="14"/>
      <c r="F5" s="14"/>
      <c r="G5" s="16">
        <f>+$G$3+C5-(E5+F5)</f>
        <v>0</v>
      </c>
    </row>
    <row r="6" spans="1:9" x14ac:dyDescent="0.25">
      <c r="A6" s="107">
        <v>46078</v>
      </c>
      <c r="B6" s="74"/>
      <c r="C6" s="11"/>
      <c r="D6" s="126"/>
      <c r="E6" s="14"/>
      <c r="F6" s="14"/>
      <c r="G6" s="16">
        <f>+G5+C6-(E6+F6)</f>
        <v>0</v>
      </c>
    </row>
    <row r="7" spans="1:9" ht="15.75" thickBot="1" x14ac:dyDescent="0.3">
      <c r="A7" s="108">
        <v>46112</v>
      </c>
      <c r="B7" s="62"/>
      <c r="C7" s="11"/>
      <c r="D7" s="85"/>
      <c r="E7" s="14"/>
      <c r="F7" s="14"/>
      <c r="G7" s="16">
        <f>+G6+C7-(E7+F7)</f>
        <v>0</v>
      </c>
      <c r="I7" s="73"/>
    </row>
    <row r="8" spans="1:9" hidden="1" x14ac:dyDescent="0.25">
      <c r="A8" s="108"/>
      <c r="B8" s="74"/>
      <c r="C8" s="11"/>
      <c r="D8" s="85"/>
      <c r="E8" s="14"/>
      <c r="F8" s="14"/>
      <c r="G8" s="16">
        <f t="shared" ref="G8:G17" si="0">+G7+C8-(E8+F8)</f>
        <v>0</v>
      </c>
    </row>
    <row r="9" spans="1:9" hidden="1" x14ac:dyDescent="0.25">
      <c r="A9" s="109"/>
      <c r="B9" s="74"/>
      <c r="C9" s="11"/>
      <c r="D9" s="81"/>
      <c r="E9" s="83"/>
      <c r="F9" s="83"/>
      <c r="G9" s="16">
        <f t="shared" si="0"/>
        <v>0</v>
      </c>
    </row>
    <row r="10" spans="1:9" hidden="1" x14ac:dyDescent="0.25">
      <c r="A10" s="109"/>
      <c r="B10" s="74"/>
      <c r="C10" s="11"/>
      <c r="D10" s="81"/>
      <c r="E10" s="78"/>
      <c r="F10" s="83"/>
      <c r="G10" s="16">
        <f t="shared" si="0"/>
        <v>0</v>
      </c>
      <c r="I10" s="73"/>
    </row>
    <row r="11" spans="1:9" hidden="1" x14ac:dyDescent="0.25">
      <c r="A11" s="109"/>
      <c r="B11" s="74"/>
      <c r="C11" s="11"/>
      <c r="D11" s="90"/>
      <c r="E11" s="91"/>
      <c r="F11" s="83"/>
      <c r="G11" s="16">
        <f t="shared" si="0"/>
        <v>0</v>
      </c>
      <c r="I11" s="73"/>
    </row>
    <row r="12" spans="1:9" hidden="1" x14ac:dyDescent="0.25">
      <c r="A12" s="109"/>
      <c r="B12" s="74"/>
      <c r="C12" s="11"/>
      <c r="D12" s="14"/>
      <c r="E12" s="14"/>
      <c r="F12" s="14"/>
      <c r="G12" s="16">
        <f t="shared" si="0"/>
        <v>0</v>
      </c>
    </row>
    <row r="13" spans="1:9" hidden="1" x14ac:dyDescent="0.25">
      <c r="A13" s="109"/>
      <c r="B13" s="74"/>
      <c r="C13" s="11"/>
      <c r="D13" s="75"/>
      <c r="E13" s="14"/>
      <c r="F13" s="14"/>
      <c r="G13" s="16">
        <f t="shared" si="0"/>
        <v>0</v>
      </c>
    </row>
    <row r="14" spans="1:9" ht="15" hidden="1" customHeight="1" x14ac:dyDescent="0.25">
      <c r="A14" s="109"/>
      <c r="B14" s="74"/>
      <c r="C14" s="11"/>
      <c r="D14" s="81"/>
      <c r="E14" s="14"/>
      <c r="F14" s="14"/>
      <c r="G14" s="16">
        <f t="shared" si="0"/>
        <v>0</v>
      </c>
    </row>
    <row r="15" spans="1:9" ht="15" hidden="1" customHeight="1" x14ac:dyDescent="0.25">
      <c r="A15" s="109"/>
      <c r="B15" s="74"/>
      <c r="C15" s="11"/>
      <c r="D15" s="90"/>
      <c r="E15" s="14"/>
      <c r="F15" s="14"/>
      <c r="G15" s="16">
        <f t="shared" si="0"/>
        <v>0</v>
      </c>
    </row>
    <row r="16" spans="1:9" ht="15" hidden="1" customHeight="1" x14ac:dyDescent="0.25">
      <c r="A16" s="109"/>
      <c r="B16" s="74"/>
      <c r="C16" s="11"/>
      <c r="D16" s="88"/>
      <c r="E16" s="14"/>
      <c r="F16" s="14"/>
      <c r="G16" s="16">
        <f t="shared" si="0"/>
        <v>0</v>
      </c>
    </row>
    <row r="17" spans="1:12" ht="15" hidden="1" customHeight="1" thickBot="1" x14ac:dyDescent="0.3">
      <c r="A17" s="25"/>
      <c r="B17" s="74"/>
      <c r="C17" s="11"/>
      <c r="D17" s="14"/>
      <c r="E17" s="14"/>
      <c r="F17" s="14"/>
      <c r="G17" s="16">
        <f t="shared" si="0"/>
        <v>0</v>
      </c>
    </row>
    <row r="18" spans="1:12" ht="15.75" thickBot="1" x14ac:dyDescent="0.3">
      <c r="A18" s="64" t="s">
        <v>20</v>
      </c>
      <c r="B18" s="65"/>
      <c r="C18" s="66">
        <f>SUM(C5:C17)</f>
        <v>0</v>
      </c>
      <c r="D18" s="66"/>
      <c r="E18" s="66">
        <f>SUM(E5:E17)</f>
        <v>0</v>
      </c>
      <c r="F18" s="66">
        <f>SUM(F5:F17)</f>
        <v>0</v>
      </c>
      <c r="G18" s="67">
        <f>G3+C18-E18-F18</f>
        <v>0</v>
      </c>
    </row>
    <row r="20" spans="1:12" x14ac:dyDescent="0.25">
      <c r="A20" s="184"/>
      <c r="B20" s="184"/>
      <c r="C20" s="184"/>
      <c r="D20" s="184"/>
      <c r="E20" s="184"/>
      <c r="F20" s="184"/>
      <c r="G20" s="184"/>
      <c r="H20" s="184"/>
      <c r="I20" s="184"/>
      <c r="J20" s="184"/>
      <c r="K20" s="41"/>
      <c r="L20" s="41"/>
    </row>
    <row r="21" spans="1:12" x14ac:dyDescent="0.25">
      <c r="A21" s="188"/>
      <c r="B21" s="188"/>
      <c r="C21" s="188"/>
      <c r="D21" s="188"/>
      <c r="E21" s="188"/>
      <c r="F21" s="188"/>
      <c r="G21" s="188"/>
      <c r="H21" s="188"/>
      <c r="I21" s="188"/>
      <c r="J21" s="188"/>
      <c r="K21" s="41"/>
      <c r="L21" s="41"/>
    </row>
    <row r="22" spans="1:12" x14ac:dyDescent="0.25">
      <c r="A22" s="181"/>
      <c r="B22" s="181"/>
      <c r="C22" s="42"/>
      <c r="H22" s="181"/>
      <c r="I22" s="181"/>
      <c r="J22" s="181"/>
      <c r="K22" s="42"/>
      <c r="L22" s="42"/>
    </row>
    <row r="23" spans="1:12" x14ac:dyDescent="0.25">
      <c r="A23" s="181"/>
      <c r="B23" s="181"/>
      <c r="C23" s="42"/>
      <c r="H23" s="181"/>
      <c r="I23" s="181"/>
      <c r="J23" s="181"/>
      <c r="K23" s="42"/>
      <c r="L23" s="42"/>
    </row>
    <row r="26" spans="1:12" x14ac:dyDescent="0.25">
      <c r="A26" s="181"/>
      <c r="B26" s="181"/>
      <c r="C26" s="42"/>
      <c r="H26" s="181"/>
      <c r="I26" s="181"/>
      <c r="J26" s="181"/>
      <c r="K26" s="42"/>
      <c r="L26" s="42"/>
    </row>
    <row r="27" spans="1:12" x14ac:dyDescent="0.25">
      <c r="A27" s="182"/>
      <c r="B27" s="182"/>
      <c r="C27" s="43"/>
      <c r="H27" s="182"/>
      <c r="I27" s="182"/>
      <c r="J27" s="182"/>
      <c r="K27" s="43"/>
      <c r="L27" s="43"/>
    </row>
    <row r="28" spans="1:12" x14ac:dyDescent="0.25">
      <c r="A28" s="44"/>
      <c r="B28" s="44"/>
      <c r="C28" s="44"/>
    </row>
    <row r="29" spans="1:12" x14ac:dyDescent="0.25">
      <c r="A29" s="181"/>
      <c r="B29" s="181"/>
      <c r="C29" s="181"/>
      <c r="D29" s="181"/>
      <c r="E29" s="181"/>
      <c r="F29" s="181"/>
      <c r="G29" s="181"/>
      <c r="H29" s="181"/>
      <c r="I29" s="181"/>
      <c r="J29" s="181"/>
      <c r="K29" s="42"/>
      <c r="L29" s="42"/>
    </row>
    <row r="30" spans="1:12" x14ac:dyDescent="0.25"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</row>
    <row r="31" spans="1:12" x14ac:dyDescent="0.25">
      <c r="A31" s="44"/>
      <c r="B31" s="44"/>
      <c r="C31" s="44"/>
      <c r="D31" s="181"/>
      <c r="E31" s="181"/>
      <c r="F31" s="181"/>
      <c r="G31" s="44"/>
      <c r="H31" s="44"/>
      <c r="I31" s="44"/>
      <c r="J31" s="44"/>
      <c r="K31" s="42"/>
      <c r="L31" s="42"/>
    </row>
    <row r="32" spans="1:12" x14ac:dyDescent="0.25">
      <c r="A32" s="181"/>
      <c r="B32" s="181"/>
      <c r="C32" s="181"/>
      <c r="D32" s="181"/>
      <c r="E32" s="181"/>
      <c r="F32" s="181"/>
      <c r="G32" s="181"/>
      <c r="H32" s="181"/>
      <c r="I32" s="181"/>
      <c r="J32" s="181"/>
      <c r="K32" s="42"/>
      <c r="L32" s="42"/>
    </row>
  </sheetData>
  <mergeCells count="14">
    <mergeCell ref="A29:J29"/>
    <mergeCell ref="D31:F31"/>
    <mergeCell ref="A32:J32"/>
    <mergeCell ref="A2:G2"/>
    <mergeCell ref="A20:J20"/>
    <mergeCell ref="A22:B22"/>
    <mergeCell ref="H22:J22"/>
    <mergeCell ref="A23:B23"/>
    <mergeCell ref="H23:J23"/>
    <mergeCell ref="A26:B26"/>
    <mergeCell ref="H26:J26"/>
    <mergeCell ref="A27:B27"/>
    <mergeCell ref="H27:J27"/>
    <mergeCell ref="A21:J2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9"/>
  <sheetViews>
    <sheetView workbookViewId="0">
      <selection activeCell="A8" sqref="A8:XFD16"/>
    </sheetView>
  </sheetViews>
  <sheetFormatPr baseColWidth="10" defaultRowHeight="15" x14ac:dyDescent="0.25"/>
  <cols>
    <col min="3" max="3" width="16.28515625" customWidth="1"/>
    <col min="4" max="4" width="19.28515625" customWidth="1"/>
    <col min="5" max="5" width="12.85546875" customWidth="1"/>
    <col min="6" max="6" width="16.140625" bestFit="1" customWidth="1"/>
    <col min="7" max="7" width="20.28515625" customWidth="1"/>
    <col min="10" max="10" width="13" bestFit="1" customWidth="1"/>
  </cols>
  <sheetData>
    <row r="1" spans="1:9" ht="15.75" thickBot="1" x14ac:dyDescent="0.3"/>
    <row r="2" spans="1:9" ht="15.75" thickBot="1" x14ac:dyDescent="0.3">
      <c r="A2" s="185" t="s">
        <v>32</v>
      </c>
      <c r="B2" s="186"/>
      <c r="C2" s="186"/>
      <c r="D2" s="186"/>
      <c r="E2" s="186"/>
      <c r="F2" s="186"/>
      <c r="G2" s="187"/>
    </row>
    <row r="3" spans="1:9" ht="15.75" thickBot="1" x14ac:dyDescent="0.3">
      <c r="A3" s="21" t="s">
        <v>39</v>
      </c>
      <c r="B3" s="22"/>
      <c r="C3" s="22"/>
      <c r="D3" s="22"/>
      <c r="E3" s="22"/>
      <c r="F3" s="22" t="s">
        <v>4</v>
      </c>
      <c r="G3" s="23">
        <v>0</v>
      </c>
    </row>
    <row r="4" spans="1:9" ht="45" x14ac:dyDescent="0.25">
      <c r="A4" s="24" t="s">
        <v>21</v>
      </c>
      <c r="B4" s="24" t="s">
        <v>22</v>
      </c>
      <c r="C4" s="24" t="s">
        <v>23</v>
      </c>
      <c r="D4" s="9" t="s">
        <v>17</v>
      </c>
      <c r="E4" s="9" t="s">
        <v>24</v>
      </c>
      <c r="F4" s="24" t="s">
        <v>25</v>
      </c>
      <c r="G4" s="10" t="s">
        <v>19</v>
      </c>
    </row>
    <row r="5" spans="1:9" x14ac:dyDescent="0.25">
      <c r="A5" s="107">
        <v>46053</v>
      </c>
      <c r="B5" s="51"/>
      <c r="C5" s="11"/>
      <c r="D5" s="125"/>
      <c r="E5" s="11"/>
      <c r="F5" s="14"/>
      <c r="G5" s="16">
        <f>+$G$3+C5-(E5+F5)</f>
        <v>0</v>
      </c>
    </row>
    <row r="6" spans="1:9" x14ac:dyDescent="0.25">
      <c r="A6" s="107">
        <v>46078</v>
      </c>
      <c r="B6" s="51"/>
      <c r="C6" s="11"/>
      <c r="D6" s="125"/>
      <c r="E6" s="15"/>
      <c r="F6" s="14"/>
      <c r="G6" s="16">
        <f>+G5+C6-(E6+F6)</f>
        <v>0</v>
      </c>
      <c r="I6" s="73"/>
    </row>
    <row r="7" spans="1:9" ht="15.75" thickBot="1" x14ac:dyDescent="0.3">
      <c r="A7" s="107">
        <v>46112</v>
      </c>
      <c r="B7" s="51"/>
      <c r="C7" s="11"/>
      <c r="D7" s="76"/>
      <c r="E7" s="15"/>
      <c r="F7" s="14"/>
      <c r="G7" s="16">
        <f t="shared" ref="G7:G16" si="0">+G6+C7-(E7+F7)</f>
        <v>0</v>
      </c>
      <c r="I7" s="73"/>
    </row>
    <row r="8" spans="1:9" hidden="1" x14ac:dyDescent="0.25">
      <c r="A8" s="108"/>
      <c r="B8" s="62"/>
      <c r="C8" s="11"/>
      <c r="D8" s="92"/>
      <c r="E8" s="84"/>
      <c r="F8" s="14"/>
      <c r="G8" s="16">
        <f t="shared" si="0"/>
        <v>0</v>
      </c>
      <c r="I8" s="73"/>
    </row>
    <row r="9" spans="1:9" hidden="1" x14ac:dyDescent="0.25">
      <c r="A9" s="108"/>
      <c r="B9" s="62"/>
      <c r="C9" s="11"/>
      <c r="D9" s="93"/>
      <c r="E9" s="84"/>
      <c r="F9" s="14"/>
      <c r="G9" s="16">
        <f t="shared" si="0"/>
        <v>0</v>
      </c>
    </row>
    <row r="10" spans="1:9" hidden="1" x14ac:dyDescent="0.25">
      <c r="A10" s="108"/>
      <c r="B10" s="62"/>
      <c r="C10" s="11"/>
      <c r="D10" s="61"/>
      <c r="E10" s="14"/>
      <c r="F10" s="14"/>
      <c r="G10" s="16">
        <f t="shared" si="0"/>
        <v>0</v>
      </c>
    </row>
    <row r="11" spans="1:9" hidden="1" x14ac:dyDescent="0.25">
      <c r="A11" s="108"/>
      <c r="B11" s="62"/>
      <c r="C11" s="11"/>
      <c r="D11" s="140"/>
      <c r="E11" s="141"/>
      <c r="F11" s="83"/>
      <c r="G11" s="16">
        <f t="shared" si="0"/>
        <v>0</v>
      </c>
    </row>
    <row r="12" spans="1:9" hidden="1" x14ac:dyDescent="0.25">
      <c r="A12" s="109"/>
      <c r="B12" s="62"/>
      <c r="C12" s="11"/>
      <c r="D12" s="76"/>
      <c r="E12" s="71"/>
      <c r="F12" s="14"/>
      <c r="G12" s="16">
        <f t="shared" si="0"/>
        <v>0</v>
      </c>
    </row>
    <row r="13" spans="1:9" hidden="1" x14ac:dyDescent="0.25">
      <c r="A13" s="109"/>
      <c r="B13" s="62"/>
      <c r="C13" s="11"/>
      <c r="D13" s="75"/>
      <c r="E13" s="14"/>
      <c r="F13" s="96"/>
      <c r="G13" s="16">
        <f t="shared" si="0"/>
        <v>0</v>
      </c>
    </row>
    <row r="14" spans="1:9" hidden="1" x14ac:dyDescent="0.25">
      <c r="A14" s="109"/>
      <c r="B14" s="62"/>
      <c r="C14" s="11"/>
      <c r="D14" s="75"/>
      <c r="E14" s="14"/>
      <c r="F14" s="14"/>
      <c r="G14" s="16">
        <f t="shared" si="0"/>
        <v>0</v>
      </c>
    </row>
    <row r="15" spans="1:9" hidden="1" x14ac:dyDescent="0.25">
      <c r="A15" s="107"/>
      <c r="B15" s="51"/>
      <c r="C15" s="11"/>
      <c r="D15" s="51"/>
      <c r="E15" s="14"/>
      <c r="F15" s="14"/>
      <c r="G15" s="16">
        <f t="shared" si="0"/>
        <v>0</v>
      </c>
    </row>
    <row r="16" spans="1:9" ht="15.75" hidden="1" thickBot="1" x14ac:dyDescent="0.3">
      <c r="A16" s="107"/>
      <c r="B16" s="51"/>
      <c r="C16" s="11"/>
      <c r="D16" s="51"/>
      <c r="E16" s="14"/>
      <c r="F16" s="14"/>
      <c r="G16" s="16">
        <f t="shared" si="0"/>
        <v>0</v>
      </c>
    </row>
    <row r="17" spans="1:12" ht="15.75" thickBot="1" x14ac:dyDescent="0.3">
      <c r="A17" s="64" t="s">
        <v>20</v>
      </c>
      <c r="B17" s="65"/>
      <c r="C17" s="66">
        <f>SUM(C5:C16)</f>
        <v>0</v>
      </c>
      <c r="D17" s="66"/>
      <c r="E17" s="66">
        <f>SUM(E5:E16)</f>
        <v>0</v>
      </c>
      <c r="F17" s="66">
        <f>SUM(F5:F16)</f>
        <v>0</v>
      </c>
      <c r="G17" s="67">
        <f>G3+C17-E17-F17</f>
        <v>0</v>
      </c>
    </row>
    <row r="19" spans="1:12" x14ac:dyDescent="0.25">
      <c r="A19" s="189"/>
      <c r="B19" s="189"/>
      <c r="C19" s="189"/>
      <c r="D19" s="189"/>
      <c r="E19" s="189"/>
      <c r="F19" s="189"/>
      <c r="G19" s="189"/>
      <c r="H19" s="189"/>
      <c r="I19" s="189"/>
      <c r="J19" s="189"/>
      <c r="K19" s="41"/>
      <c r="L19" s="41"/>
    </row>
    <row r="20" spans="1:12" x14ac:dyDescent="0.25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41"/>
      <c r="L20" s="41"/>
    </row>
    <row r="21" spans="1:12" x14ac:dyDescent="0.25">
      <c r="A21" s="95"/>
      <c r="B21" s="95"/>
      <c r="C21" s="95"/>
      <c r="D21" s="95"/>
      <c r="E21" s="95"/>
      <c r="F21" s="95"/>
      <c r="G21" s="95"/>
      <c r="H21" s="95"/>
      <c r="I21" s="95"/>
      <c r="J21" s="95"/>
    </row>
    <row r="23" spans="1:12" x14ac:dyDescent="0.25">
      <c r="A23" s="181"/>
      <c r="B23" s="181"/>
      <c r="C23" s="42"/>
      <c r="H23" s="181"/>
      <c r="I23" s="181"/>
      <c r="J23" s="181"/>
      <c r="K23" s="42"/>
      <c r="L23" s="42"/>
    </row>
    <row r="24" spans="1:12" x14ac:dyDescent="0.25">
      <c r="A24" s="182"/>
      <c r="B24" s="182"/>
      <c r="C24" s="43"/>
      <c r="H24" s="182"/>
      <c r="I24" s="182"/>
      <c r="J24" s="182"/>
      <c r="K24" s="43"/>
      <c r="L24" s="43"/>
    </row>
    <row r="25" spans="1:12" x14ac:dyDescent="0.25">
      <c r="A25" s="44"/>
      <c r="B25" s="44"/>
      <c r="C25" s="44"/>
    </row>
    <row r="26" spans="1:12" x14ac:dyDescent="0.25">
      <c r="A26" s="181"/>
      <c r="B26" s="181"/>
      <c r="C26" s="181"/>
      <c r="D26" s="181"/>
      <c r="E26" s="181"/>
      <c r="F26" s="181"/>
      <c r="G26" s="181"/>
      <c r="H26" s="181"/>
      <c r="I26" s="181"/>
      <c r="J26" s="181"/>
      <c r="K26" s="42"/>
      <c r="L26" s="42"/>
    </row>
    <row r="27" spans="1:12" x14ac:dyDescent="0.25"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</row>
    <row r="28" spans="1:12" x14ac:dyDescent="0.25">
      <c r="A28" s="44"/>
      <c r="B28" s="44"/>
      <c r="C28" s="44"/>
      <c r="D28" s="181"/>
      <c r="E28" s="181"/>
      <c r="F28" s="181"/>
      <c r="G28" s="44"/>
      <c r="H28" s="44"/>
      <c r="I28" s="44"/>
      <c r="J28" s="44"/>
      <c r="K28" s="42"/>
      <c r="L28" s="42"/>
    </row>
    <row r="29" spans="1:12" x14ac:dyDescent="0.25">
      <c r="A29" s="181"/>
      <c r="B29" s="181"/>
      <c r="C29" s="181"/>
      <c r="D29" s="181"/>
      <c r="E29" s="181"/>
      <c r="F29" s="181"/>
      <c r="G29" s="181"/>
      <c r="H29" s="181"/>
      <c r="I29" s="181"/>
      <c r="J29" s="181"/>
      <c r="K29" s="42"/>
      <c r="L29" s="42"/>
    </row>
  </sheetData>
  <mergeCells count="9">
    <mergeCell ref="A2:G2"/>
    <mergeCell ref="A19:J19"/>
    <mergeCell ref="A29:J29"/>
    <mergeCell ref="A23:B23"/>
    <mergeCell ref="H23:J23"/>
    <mergeCell ref="A24:B24"/>
    <mergeCell ref="H24:J24"/>
    <mergeCell ref="A26:J26"/>
    <mergeCell ref="D28:F28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4"/>
  <sheetViews>
    <sheetView workbookViewId="0">
      <selection activeCell="A8" sqref="A8:XFD16"/>
    </sheetView>
  </sheetViews>
  <sheetFormatPr baseColWidth="10" defaultRowHeight="15" x14ac:dyDescent="0.25"/>
  <cols>
    <col min="3" max="3" width="16.28515625" customWidth="1"/>
    <col min="4" max="4" width="19.28515625" customWidth="1"/>
    <col min="5" max="5" width="12.85546875" customWidth="1"/>
    <col min="6" max="6" width="16.140625" bestFit="1" customWidth="1"/>
    <col min="7" max="7" width="20.28515625" customWidth="1"/>
  </cols>
  <sheetData>
    <row r="1" spans="1:7" ht="15.75" thickBot="1" x14ac:dyDescent="0.3"/>
    <row r="2" spans="1:7" ht="15.75" thickBot="1" x14ac:dyDescent="0.3">
      <c r="A2" s="185" t="s">
        <v>35</v>
      </c>
      <c r="B2" s="186"/>
      <c r="C2" s="186"/>
      <c r="D2" s="186"/>
      <c r="E2" s="186"/>
      <c r="F2" s="186"/>
      <c r="G2" s="187"/>
    </row>
    <row r="3" spans="1:7" ht="15.75" thickBot="1" x14ac:dyDescent="0.3">
      <c r="A3" s="21" t="s">
        <v>39</v>
      </c>
      <c r="B3" s="22"/>
      <c r="C3" s="22"/>
      <c r="D3" s="22"/>
      <c r="E3" s="22"/>
      <c r="F3" s="22" t="s">
        <v>4</v>
      </c>
      <c r="G3" s="23">
        <v>0</v>
      </c>
    </row>
    <row r="4" spans="1:7" ht="45" x14ac:dyDescent="0.25">
      <c r="A4" s="24" t="s">
        <v>21</v>
      </c>
      <c r="B4" s="24" t="s">
        <v>22</v>
      </c>
      <c r="C4" s="24" t="s">
        <v>23</v>
      </c>
      <c r="D4" s="9" t="s">
        <v>17</v>
      </c>
      <c r="E4" s="9" t="s">
        <v>24</v>
      </c>
      <c r="F4" s="24" t="s">
        <v>25</v>
      </c>
      <c r="G4" s="10" t="s">
        <v>19</v>
      </c>
    </row>
    <row r="5" spans="1:7" x14ac:dyDescent="0.25">
      <c r="A5" s="107">
        <v>46053</v>
      </c>
      <c r="B5" s="26"/>
      <c r="C5" s="11"/>
      <c r="D5" s="68"/>
      <c r="E5" s="14"/>
      <c r="F5" s="14"/>
      <c r="G5" s="16">
        <f>+$G$3+C5-(E5+F5)</f>
        <v>0</v>
      </c>
    </row>
    <row r="6" spans="1:7" ht="15" customHeight="1" x14ac:dyDescent="0.25">
      <c r="A6" s="107">
        <v>46078</v>
      </c>
      <c r="B6" s="26"/>
      <c r="C6" s="11"/>
      <c r="D6" s="68"/>
      <c r="E6" s="14"/>
      <c r="F6" s="14"/>
      <c r="G6" s="16">
        <f>G5+C6-E6-F6</f>
        <v>0</v>
      </c>
    </row>
    <row r="7" spans="1:7" ht="15" customHeight="1" thickBot="1" x14ac:dyDescent="0.3">
      <c r="A7" s="107">
        <v>46112</v>
      </c>
      <c r="B7" s="26"/>
      <c r="C7" s="11"/>
      <c r="D7" s="68"/>
      <c r="E7" s="14"/>
      <c r="F7" s="14"/>
      <c r="G7" s="16">
        <f t="shared" ref="G7:G16" si="0">G6+C7-E7-F7</f>
        <v>0</v>
      </c>
    </row>
    <row r="8" spans="1:7" ht="15" hidden="1" customHeight="1" x14ac:dyDescent="0.25">
      <c r="A8" s="107"/>
      <c r="B8" s="26"/>
      <c r="C8" s="11"/>
      <c r="D8" s="68"/>
      <c r="E8" s="14"/>
      <c r="F8" s="14"/>
      <c r="G8" s="16">
        <f t="shared" si="0"/>
        <v>0</v>
      </c>
    </row>
    <row r="9" spans="1:7" ht="15" hidden="1" customHeight="1" x14ac:dyDescent="0.25">
      <c r="A9" s="107"/>
      <c r="B9" s="26"/>
      <c r="C9" s="11"/>
      <c r="D9" s="68"/>
      <c r="E9" s="14"/>
      <c r="F9" s="14"/>
      <c r="G9" s="16">
        <f t="shared" si="0"/>
        <v>0</v>
      </c>
    </row>
    <row r="10" spans="1:7" ht="15" hidden="1" customHeight="1" x14ac:dyDescent="0.25">
      <c r="A10" s="107"/>
      <c r="B10" s="26"/>
      <c r="C10" s="11"/>
      <c r="D10" s="30"/>
      <c r="E10" s="30"/>
      <c r="F10" s="30"/>
      <c r="G10" s="16">
        <f t="shared" si="0"/>
        <v>0</v>
      </c>
    </row>
    <row r="11" spans="1:7" ht="15" hidden="1" customHeight="1" x14ac:dyDescent="0.25">
      <c r="A11" s="108"/>
      <c r="B11" s="97"/>
      <c r="C11" s="11"/>
      <c r="D11" s="30"/>
      <c r="E11" s="30"/>
      <c r="F11" s="30"/>
      <c r="G11" s="16">
        <f t="shared" si="0"/>
        <v>0</v>
      </c>
    </row>
    <row r="12" spans="1:7" hidden="1" x14ac:dyDescent="0.25">
      <c r="A12" s="108"/>
      <c r="B12" s="97"/>
      <c r="C12" s="11"/>
      <c r="D12" s="30"/>
      <c r="E12" s="30"/>
      <c r="F12" s="30"/>
      <c r="G12" s="16">
        <f t="shared" si="0"/>
        <v>0</v>
      </c>
    </row>
    <row r="13" spans="1:7" ht="15" hidden="1" customHeight="1" x14ac:dyDescent="0.25">
      <c r="A13" s="108"/>
      <c r="B13" s="97"/>
      <c r="C13" s="11"/>
      <c r="D13" s="30"/>
      <c r="E13" s="30"/>
      <c r="F13" s="30"/>
      <c r="G13" s="16">
        <f t="shared" si="0"/>
        <v>0</v>
      </c>
    </row>
    <row r="14" spans="1:7" ht="15" hidden="1" customHeight="1" x14ac:dyDescent="0.25">
      <c r="A14" s="109"/>
      <c r="B14" s="74"/>
      <c r="C14" s="11"/>
      <c r="D14" s="49"/>
      <c r="E14" s="14"/>
      <c r="F14" s="14"/>
      <c r="G14" s="16">
        <f t="shared" si="0"/>
        <v>0</v>
      </c>
    </row>
    <row r="15" spans="1:7" ht="15" hidden="1" customHeight="1" x14ac:dyDescent="0.25">
      <c r="A15" s="25"/>
      <c r="B15" s="26"/>
      <c r="C15" s="11"/>
      <c r="D15" s="152"/>
      <c r="E15" s="14"/>
      <c r="F15" s="14"/>
      <c r="G15" s="16">
        <f t="shared" si="0"/>
        <v>0</v>
      </c>
    </row>
    <row r="16" spans="1:7" ht="15.75" hidden="1" thickBot="1" x14ac:dyDescent="0.3">
      <c r="A16" s="110"/>
      <c r="B16" s="32"/>
      <c r="C16" s="103"/>
      <c r="D16" s="33"/>
      <c r="E16" s="70"/>
      <c r="F16" s="70"/>
      <c r="G16" s="16">
        <f t="shared" si="0"/>
        <v>0</v>
      </c>
    </row>
    <row r="17" spans="1:12" ht="15.75" thickBot="1" x14ac:dyDescent="0.3">
      <c r="A17" s="64" t="s">
        <v>20</v>
      </c>
      <c r="B17" s="65"/>
      <c r="C17" s="66">
        <f>SUM(C5:C16)</f>
        <v>0</v>
      </c>
      <c r="D17" s="66"/>
      <c r="E17" s="66">
        <f>SUM(E5:E16)</f>
        <v>0</v>
      </c>
      <c r="F17" s="66">
        <f>SUM(F5:F16)</f>
        <v>0</v>
      </c>
      <c r="G17" s="67">
        <f>G3+C17-E17-F17</f>
        <v>0</v>
      </c>
    </row>
    <row r="19" spans="1:12" x14ac:dyDescent="0.25">
      <c r="A19" s="190"/>
      <c r="B19" s="190"/>
      <c r="C19" s="190"/>
      <c r="D19" s="190"/>
      <c r="E19" s="190"/>
      <c r="F19" s="190"/>
      <c r="G19" s="190"/>
      <c r="H19" s="190"/>
      <c r="I19" s="190"/>
      <c r="J19" s="190"/>
      <c r="K19" s="190"/>
      <c r="L19" s="190"/>
    </row>
    <row r="20" spans="1:12" x14ac:dyDescent="0.25">
      <c r="A20" s="190"/>
      <c r="B20" s="190"/>
      <c r="C20" s="190"/>
      <c r="D20" s="190"/>
      <c r="E20" s="190"/>
      <c r="F20" s="190"/>
      <c r="G20" s="190"/>
      <c r="H20" s="190"/>
      <c r="I20" s="190"/>
      <c r="J20" s="190"/>
      <c r="K20" s="190"/>
      <c r="L20" s="190"/>
    </row>
    <row r="21" spans="1:12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</row>
    <row r="22" spans="1:12" x14ac:dyDescent="0.25">
      <c r="A22" s="184"/>
      <c r="B22" s="184"/>
      <c r="C22" s="184"/>
      <c r="D22" s="184"/>
      <c r="E22" s="184"/>
      <c r="F22" s="184"/>
      <c r="G22" s="184"/>
      <c r="H22" s="184"/>
      <c r="I22" s="184"/>
      <c r="J22" s="184"/>
      <c r="K22" s="41"/>
      <c r="L22" s="41"/>
    </row>
    <row r="23" spans="1:12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</row>
    <row r="24" spans="1:12" x14ac:dyDescent="0.25">
      <c r="A24" s="181"/>
      <c r="B24" s="181"/>
      <c r="C24" s="42"/>
      <c r="H24" s="181"/>
      <c r="I24" s="181"/>
      <c r="J24" s="181"/>
      <c r="K24" s="42"/>
      <c r="L24" s="42"/>
    </row>
    <row r="25" spans="1:12" x14ac:dyDescent="0.25">
      <c r="A25" s="181"/>
      <c r="B25" s="181"/>
      <c r="C25" s="42"/>
      <c r="H25" s="181"/>
      <c r="I25" s="181"/>
      <c r="J25" s="181"/>
      <c r="K25" s="42"/>
      <c r="L25" s="42"/>
    </row>
    <row r="28" spans="1:12" x14ac:dyDescent="0.25">
      <c r="A28" s="181"/>
      <c r="B28" s="181"/>
      <c r="C28" s="42"/>
      <c r="H28" s="181"/>
      <c r="I28" s="181"/>
      <c r="J28" s="181"/>
      <c r="K28" s="42"/>
      <c r="L28" s="42"/>
    </row>
    <row r="29" spans="1:12" x14ac:dyDescent="0.25">
      <c r="A29" s="182"/>
      <c r="B29" s="182"/>
      <c r="C29" s="43"/>
      <c r="H29" s="182"/>
      <c r="I29" s="182"/>
      <c r="J29" s="182"/>
      <c r="K29" s="43"/>
      <c r="L29" s="43"/>
    </row>
    <row r="30" spans="1:12" x14ac:dyDescent="0.25">
      <c r="A30" s="44"/>
      <c r="B30" s="44"/>
      <c r="C30" s="44"/>
    </row>
    <row r="31" spans="1:12" x14ac:dyDescent="0.25">
      <c r="A31" s="181"/>
      <c r="B31" s="181"/>
      <c r="C31" s="181"/>
      <c r="D31" s="181"/>
      <c r="E31" s="181"/>
      <c r="F31" s="181"/>
      <c r="G31" s="181"/>
      <c r="H31" s="181"/>
      <c r="I31" s="181"/>
      <c r="J31" s="181"/>
      <c r="K31" s="42"/>
      <c r="L31" s="42"/>
    </row>
    <row r="32" spans="1:12" x14ac:dyDescent="0.25"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</row>
    <row r="33" spans="1:12" x14ac:dyDescent="0.25">
      <c r="A33" s="44"/>
      <c r="B33" s="44"/>
      <c r="C33" s="44"/>
      <c r="D33" s="181"/>
      <c r="E33" s="181"/>
      <c r="F33" s="181"/>
      <c r="G33" s="44"/>
      <c r="H33" s="44"/>
      <c r="I33" s="44"/>
      <c r="J33" s="44"/>
      <c r="K33" s="42"/>
      <c r="L33" s="42"/>
    </row>
    <row r="34" spans="1:12" x14ac:dyDescent="0.25">
      <c r="A34" s="181"/>
      <c r="B34" s="181"/>
      <c r="C34" s="181"/>
      <c r="D34" s="181"/>
      <c r="E34" s="181"/>
      <c r="F34" s="181"/>
      <c r="G34" s="181"/>
      <c r="H34" s="181"/>
      <c r="I34" s="181"/>
      <c r="J34" s="181"/>
      <c r="K34" s="42"/>
      <c r="L34" s="42"/>
    </row>
  </sheetData>
  <mergeCells count="14">
    <mergeCell ref="A31:J31"/>
    <mergeCell ref="D33:F33"/>
    <mergeCell ref="A34:J34"/>
    <mergeCell ref="A22:J22"/>
    <mergeCell ref="A25:B25"/>
    <mergeCell ref="H25:J25"/>
    <mergeCell ref="A28:B28"/>
    <mergeCell ref="H28:J28"/>
    <mergeCell ref="A2:G2"/>
    <mergeCell ref="A19:L20"/>
    <mergeCell ref="A24:B24"/>
    <mergeCell ref="H24:J24"/>
    <mergeCell ref="A29:B29"/>
    <mergeCell ref="H29:J29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2"/>
  <sheetViews>
    <sheetView workbookViewId="0">
      <selection activeCell="B7" sqref="B7"/>
    </sheetView>
  </sheetViews>
  <sheetFormatPr baseColWidth="10" defaultRowHeight="15" x14ac:dyDescent="0.25"/>
  <cols>
    <col min="3" max="3" width="16.28515625" customWidth="1"/>
    <col min="4" max="4" width="19.28515625" customWidth="1"/>
    <col min="5" max="5" width="12.85546875" customWidth="1"/>
    <col min="6" max="6" width="16.140625" bestFit="1" customWidth="1"/>
    <col min="7" max="7" width="20.28515625" customWidth="1"/>
  </cols>
  <sheetData>
    <row r="1" spans="1:9" ht="15.75" thickBot="1" x14ac:dyDescent="0.3"/>
    <row r="2" spans="1:9" ht="15.75" thickBot="1" x14ac:dyDescent="0.3">
      <c r="A2" s="185" t="s">
        <v>33</v>
      </c>
      <c r="B2" s="186"/>
      <c r="C2" s="186"/>
      <c r="D2" s="186"/>
      <c r="E2" s="186"/>
      <c r="F2" s="186"/>
      <c r="G2" s="187"/>
    </row>
    <row r="3" spans="1:9" ht="15.75" thickBot="1" x14ac:dyDescent="0.3">
      <c r="A3" s="21" t="s">
        <v>39</v>
      </c>
      <c r="B3" s="22"/>
      <c r="C3" s="22"/>
      <c r="D3" s="22"/>
      <c r="E3" s="22"/>
      <c r="F3" s="22" t="s">
        <v>4</v>
      </c>
      <c r="G3" s="23">
        <v>0</v>
      </c>
    </row>
    <row r="4" spans="1:9" ht="45" x14ac:dyDescent="0.25">
      <c r="A4" s="24" t="s">
        <v>21</v>
      </c>
      <c r="B4" s="24" t="s">
        <v>22</v>
      </c>
      <c r="C4" s="24" t="s">
        <v>23</v>
      </c>
      <c r="D4" s="9" t="s">
        <v>17</v>
      </c>
      <c r="E4" s="9" t="s">
        <v>24</v>
      </c>
      <c r="F4" s="24" t="s">
        <v>25</v>
      </c>
      <c r="G4" s="10" t="s">
        <v>19</v>
      </c>
    </row>
    <row r="5" spans="1:9" x14ac:dyDescent="0.25">
      <c r="A5" s="107">
        <v>46053</v>
      </c>
      <c r="B5" s="26"/>
      <c r="C5" s="11"/>
      <c r="D5" s="75"/>
      <c r="E5" s="15"/>
      <c r="F5" s="14"/>
      <c r="G5" s="16">
        <f>G3-E5</f>
        <v>0</v>
      </c>
    </row>
    <row r="6" spans="1:9" x14ac:dyDescent="0.25">
      <c r="A6" s="107">
        <v>46057</v>
      </c>
      <c r="B6" s="26">
        <v>1</v>
      </c>
      <c r="C6" s="11">
        <v>33771.980000000003</v>
      </c>
      <c r="D6" s="87" t="s">
        <v>54</v>
      </c>
      <c r="E6" s="89"/>
      <c r="F6" s="14"/>
      <c r="G6" s="16">
        <f>G5+C6-E6-F6</f>
        <v>33771.980000000003</v>
      </c>
    </row>
    <row r="7" spans="1:9" ht="15.75" thickBot="1" x14ac:dyDescent="0.3">
      <c r="A7" s="107">
        <v>46112</v>
      </c>
      <c r="B7" s="26"/>
      <c r="C7" s="11"/>
      <c r="D7" s="87"/>
      <c r="E7" s="89"/>
      <c r="F7" s="14"/>
      <c r="G7" s="16">
        <f t="shared" ref="G7:G16" si="0">G6+C7-E7-F7</f>
        <v>33771.980000000003</v>
      </c>
    </row>
    <row r="8" spans="1:9" hidden="1" x14ac:dyDescent="0.25">
      <c r="A8" s="25"/>
      <c r="B8" s="26"/>
      <c r="C8" s="11"/>
      <c r="D8" s="14"/>
      <c r="E8" s="14"/>
      <c r="F8" s="14"/>
      <c r="G8" s="16">
        <f t="shared" si="0"/>
        <v>33771.980000000003</v>
      </c>
    </row>
    <row r="9" spans="1:9" hidden="1" x14ac:dyDescent="0.25">
      <c r="A9" s="25"/>
      <c r="B9" s="26"/>
      <c r="C9" s="11"/>
      <c r="D9" s="14"/>
      <c r="E9" s="14"/>
      <c r="F9" s="14"/>
      <c r="G9" s="16">
        <f t="shared" si="0"/>
        <v>33771.980000000003</v>
      </c>
    </row>
    <row r="10" spans="1:9" hidden="1" x14ac:dyDescent="0.25">
      <c r="A10" s="25"/>
      <c r="B10" s="26"/>
      <c r="C10" s="11"/>
      <c r="D10" s="51"/>
      <c r="E10" s="15"/>
      <c r="F10" s="30"/>
      <c r="G10" s="16">
        <f t="shared" si="0"/>
        <v>33771.980000000003</v>
      </c>
      <c r="I10" s="73"/>
    </row>
    <row r="11" spans="1:9" hidden="1" x14ac:dyDescent="0.25">
      <c r="A11" s="31"/>
      <c r="B11" s="74"/>
      <c r="C11" s="11"/>
      <c r="D11" s="75"/>
      <c r="E11" s="14"/>
      <c r="F11" s="14"/>
      <c r="G11" s="16">
        <f t="shared" si="0"/>
        <v>33771.980000000003</v>
      </c>
    </row>
    <row r="12" spans="1:9" hidden="1" x14ac:dyDescent="0.25">
      <c r="A12" s="28"/>
      <c r="B12" s="74"/>
      <c r="C12" s="11"/>
      <c r="D12" s="77"/>
      <c r="E12" s="14"/>
      <c r="F12" s="14"/>
      <c r="G12" s="16">
        <f t="shared" si="0"/>
        <v>33771.980000000003</v>
      </c>
    </row>
    <row r="13" spans="1:9" ht="15" hidden="1" customHeight="1" x14ac:dyDescent="0.25">
      <c r="A13" s="28"/>
      <c r="B13" s="31"/>
      <c r="C13" s="11"/>
      <c r="D13" s="79"/>
      <c r="E13" s="14"/>
      <c r="F13" s="14"/>
      <c r="G13" s="16">
        <f t="shared" si="0"/>
        <v>33771.980000000003</v>
      </c>
    </row>
    <row r="14" spans="1:9" ht="15" hidden="1" customHeight="1" x14ac:dyDescent="0.25">
      <c r="A14" s="25"/>
      <c r="B14" s="26"/>
      <c r="C14" s="11"/>
      <c r="D14" s="131"/>
      <c r="E14" s="83"/>
      <c r="F14" s="14"/>
      <c r="G14" s="16">
        <f t="shared" si="0"/>
        <v>33771.980000000003</v>
      </c>
    </row>
    <row r="15" spans="1:9" ht="15" hidden="1" customHeight="1" x14ac:dyDescent="0.25">
      <c r="A15" s="31"/>
      <c r="B15" s="31"/>
      <c r="C15" s="11"/>
      <c r="D15" s="79"/>
      <c r="E15" s="14"/>
      <c r="F15" s="14"/>
      <c r="G15" s="16">
        <f t="shared" si="0"/>
        <v>33771.980000000003</v>
      </c>
    </row>
    <row r="16" spans="1:9" ht="15.75" hidden="1" thickBot="1" x14ac:dyDescent="0.3">
      <c r="A16" s="69"/>
      <c r="B16" s="74"/>
      <c r="C16" s="11"/>
      <c r="D16" s="79"/>
      <c r="E16" s="14"/>
      <c r="F16" s="14">
        <v>0</v>
      </c>
      <c r="G16" s="16">
        <f t="shared" si="0"/>
        <v>33771.980000000003</v>
      </c>
    </row>
    <row r="17" spans="1:12" ht="15.75" thickBot="1" x14ac:dyDescent="0.3">
      <c r="A17" s="64" t="s">
        <v>20</v>
      </c>
      <c r="B17" s="65"/>
      <c r="C17" s="66">
        <f>SUM(C5:C16)</f>
        <v>33771.980000000003</v>
      </c>
      <c r="D17" s="66"/>
      <c r="E17" s="66">
        <f>SUM(E5:E16)</f>
        <v>0</v>
      </c>
      <c r="F17" s="66">
        <f>SUM(F5:F16)</f>
        <v>0</v>
      </c>
      <c r="G17" s="67">
        <f>G3+C17-E17-F17</f>
        <v>33771.980000000003</v>
      </c>
    </row>
    <row r="19" spans="1:12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</row>
    <row r="20" spans="1:12" x14ac:dyDescent="0.25">
      <c r="A20" s="184"/>
      <c r="B20" s="184"/>
      <c r="C20" s="184"/>
      <c r="D20" s="184"/>
      <c r="E20" s="184"/>
      <c r="F20" s="184"/>
      <c r="G20" s="184"/>
      <c r="H20" s="184"/>
      <c r="I20" s="184"/>
      <c r="J20" s="184"/>
      <c r="K20" s="41"/>
      <c r="L20" s="41"/>
    </row>
    <row r="21" spans="1:12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</row>
    <row r="22" spans="1:12" x14ac:dyDescent="0.25">
      <c r="A22" s="181"/>
      <c r="B22" s="181"/>
      <c r="C22" s="42"/>
      <c r="H22" s="181"/>
      <c r="I22" s="181"/>
      <c r="J22" s="181"/>
      <c r="K22" s="42"/>
      <c r="L22" s="42"/>
    </row>
    <row r="23" spans="1:12" x14ac:dyDescent="0.25">
      <c r="A23" s="181"/>
      <c r="B23" s="181"/>
      <c r="C23" s="42"/>
      <c r="H23" s="181"/>
      <c r="I23" s="181"/>
      <c r="J23" s="181"/>
      <c r="K23" s="42"/>
      <c r="L23" s="42"/>
    </row>
    <row r="26" spans="1:12" x14ac:dyDescent="0.25">
      <c r="A26" s="181"/>
      <c r="B26" s="181"/>
      <c r="C26" s="42"/>
      <c r="H26" s="181"/>
      <c r="I26" s="181"/>
      <c r="J26" s="181"/>
      <c r="K26" s="42"/>
      <c r="L26" s="42"/>
    </row>
    <row r="27" spans="1:12" x14ac:dyDescent="0.25">
      <c r="A27" s="182"/>
      <c r="B27" s="182"/>
      <c r="C27" s="43"/>
      <c r="H27" s="182"/>
      <c r="I27" s="182"/>
      <c r="J27" s="182"/>
      <c r="K27" s="43"/>
      <c r="L27" s="43"/>
    </row>
    <row r="28" spans="1:12" x14ac:dyDescent="0.25">
      <c r="A28" s="44"/>
      <c r="B28" s="44"/>
      <c r="C28" s="44"/>
    </row>
    <row r="29" spans="1:12" x14ac:dyDescent="0.25">
      <c r="A29" s="181"/>
      <c r="B29" s="181"/>
      <c r="C29" s="181"/>
      <c r="D29" s="181"/>
      <c r="E29" s="181"/>
      <c r="F29" s="181"/>
      <c r="G29" s="181"/>
      <c r="H29" s="181"/>
      <c r="I29" s="181"/>
      <c r="J29" s="181"/>
      <c r="K29" s="42"/>
      <c r="L29" s="42"/>
    </row>
    <row r="30" spans="1:12" x14ac:dyDescent="0.25"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</row>
    <row r="31" spans="1:12" x14ac:dyDescent="0.25">
      <c r="A31" s="44"/>
      <c r="B31" s="44"/>
      <c r="C31" s="44"/>
      <c r="D31" s="181"/>
      <c r="E31" s="181"/>
      <c r="F31" s="181"/>
      <c r="G31" s="44"/>
      <c r="H31" s="44"/>
      <c r="I31" s="44"/>
      <c r="J31" s="44"/>
      <c r="K31" s="42"/>
      <c r="L31" s="42"/>
    </row>
    <row r="32" spans="1:12" x14ac:dyDescent="0.25">
      <c r="A32" s="181"/>
      <c r="B32" s="181"/>
      <c r="C32" s="181"/>
      <c r="D32" s="181"/>
      <c r="E32" s="181"/>
      <c r="F32" s="181"/>
      <c r="G32" s="181"/>
      <c r="H32" s="181"/>
      <c r="I32" s="181"/>
      <c r="J32" s="181"/>
      <c r="K32" s="42"/>
      <c r="L32" s="42"/>
    </row>
  </sheetData>
  <mergeCells count="13">
    <mergeCell ref="A2:G2"/>
    <mergeCell ref="A20:J20"/>
    <mergeCell ref="D31:F31"/>
    <mergeCell ref="A32:J32"/>
    <mergeCell ref="A22:B22"/>
    <mergeCell ref="H22:J22"/>
    <mergeCell ref="A26:B26"/>
    <mergeCell ref="H26:J26"/>
    <mergeCell ref="A27:B27"/>
    <mergeCell ref="H27:J27"/>
    <mergeCell ref="A29:J29"/>
    <mergeCell ref="A23:B23"/>
    <mergeCell ref="H23:J23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4"/>
  <sheetViews>
    <sheetView workbookViewId="0">
      <selection activeCell="A8" sqref="A8:XFD16"/>
    </sheetView>
  </sheetViews>
  <sheetFormatPr baseColWidth="10" defaultRowHeight="15" x14ac:dyDescent="0.25"/>
  <cols>
    <col min="3" max="3" width="16.28515625" customWidth="1"/>
    <col min="4" max="4" width="19.28515625" customWidth="1"/>
    <col min="5" max="5" width="12.85546875" customWidth="1"/>
    <col min="6" max="6" width="16.140625" bestFit="1" customWidth="1"/>
    <col min="7" max="7" width="20.28515625" customWidth="1"/>
  </cols>
  <sheetData>
    <row r="1" spans="1:7" ht="15.75" thickBot="1" x14ac:dyDescent="0.3"/>
    <row r="2" spans="1:7" ht="15.75" thickBot="1" x14ac:dyDescent="0.3">
      <c r="A2" s="185" t="s">
        <v>34</v>
      </c>
      <c r="B2" s="186"/>
      <c r="C2" s="186"/>
      <c r="D2" s="186"/>
      <c r="E2" s="186"/>
      <c r="F2" s="186"/>
      <c r="G2" s="187"/>
    </row>
    <row r="3" spans="1:7" ht="15.75" thickBot="1" x14ac:dyDescent="0.3">
      <c r="A3" s="21" t="s">
        <v>39</v>
      </c>
      <c r="B3" s="22"/>
      <c r="C3" s="22"/>
      <c r="D3" s="22"/>
      <c r="E3" s="22"/>
      <c r="F3" s="22" t="s">
        <v>4</v>
      </c>
      <c r="G3" s="23">
        <v>0</v>
      </c>
    </row>
    <row r="4" spans="1:7" ht="45" x14ac:dyDescent="0.25">
      <c r="A4" s="24" t="s">
        <v>21</v>
      </c>
      <c r="B4" s="24" t="s">
        <v>22</v>
      </c>
      <c r="C4" s="24" t="s">
        <v>23</v>
      </c>
      <c r="D4" s="9" t="s">
        <v>17</v>
      </c>
      <c r="E4" s="9" t="s">
        <v>24</v>
      </c>
      <c r="F4" s="24" t="s">
        <v>25</v>
      </c>
      <c r="G4" s="10" t="s">
        <v>19</v>
      </c>
    </row>
    <row r="5" spans="1:7" x14ac:dyDescent="0.25">
      <c r="A5" s="107">
        <v>46053</v>
      </c>
      <c r="B5" s="26"/>
      <c r="C5" s="11"/>
      <c r="D5" s="75"/>
      <c r="E5" s="15"/>
      <c r="F5" s="14"/>
      <c r="G5" s="16">
        <f>+$G$3+C5-(E5+F5)</f>
        <v>0</v>
      </c>
    </row>
    <row r="6" spans="1:7" ht="15" customHeight="1" x14ac:dyDescent="0.25">
      <c r="A6" s="108">
        <v>46078</v>
      </c>
      <c r="B6" s="97"/>
      <c r="C6" s="11"/>
      <c r="D6" s="87"/>
      <c r="E6" s="89"/>
      <c r="F6" s="14"/>
      <c r="G6" s="16">
        <f>G5+C6-E6-F6</f>
        <v>0</v>
      </c>
    </row>
    <row r="7" spans="1:7" ht="15" customHeight="1" thickBot="1" x14ac:dyDescent="0.3">
      <c r="A7" s="108">
        <v>46112</v>
      </c>
      <c r="B7" s="28"/>
      <c r="C7" s="11"/>
      <c r="D7" s="14"/>
      <c r="E7" s="14"/>
      <c r="F7" s="14"/>
      <c r="G7" s="16">
        <f t="shared" ref="G7:G16" si="0">G6+C7-E7-F7</f>
        <v>0</v>
      </c>
    </row>
    <row r="8" spans="1:7" ht="15" hidden="1" customHeight="1" x14ac:dyDescent="0.25">
      <c r="A8" s="108"/>
      <c r="B8" s="28"/>
      <c r="C8" s="11"/>
      <c r="D8" s="14"/>
      <c r="E8" s="14"/>
      <c r="F8" s="14"/>
      <c r="G8" s="16">
        <f t="shared" si="0"/>
        <v>0</v>
      </c>
    </row>
    <row r="9" spans="1:7" ht="15" hidden="1" customHeight="1" x14ac:dyDescent="0.25">
      <c r="A9" s="108"/>
      <c r="B9" s="28"/>
      <c r="C9" s="11"/>
      <c r="D9" s="14"/>
      <c r="E9" s="14"/>
      <c r="F9" s="14"/>
      <c r="G9" s="16">
        <f t="shared" si="0"/>
        <v>0</v>
      </c>
    </row>
    <row r="10" spans="1:7" ht="15" hidden="1" customHeight="1" x14ac:dyDescent="0.25">
      <c r="A10" s="107"/>
      <c r="B10" s="26"/>
      <c r="C10" s="11"/>
      <c r="D10" s="75"/>
      <c r="E10" s="15"/>
      <c r="F10" s="30"/>
      <c r="G10" s="16">
        <f t="shared" si="0"/>
        <v>0</v>
      </c>
    </row>
    <row r="11" spans="1:7" ht="15" hidden="1" customHeight="1" x14ac:dyDescent="0.25">
      <c r="A11" s="109"/>
      <c r="B11" s="31"/>
      <c r="C11" s="11"/>
      <c r="D11" s="14"/>
      <c r="E11" s="14"/>
      <c r="F11" s="14"/>
      <c r="G11" s="16">
        <f t="shared" si="0"/>
        <v>0</v>
      </c>
    </row>
    <row r="12" spans="1:7" hidden="1" x14ac:dyDescent="0.25">
      <c r="A12" s="109"/>
      <c r="B12" s="31"/>
      <c r="C12" s="11"/>
      <c r="D12" s="14"/>
      <c r="E12" s="14"/>
      <c r="F12" s="14"/>
      <c r="G12" s="16">
        <f t="shared" si="0"/>
        <v>0</v>
      </c>
    </row>
    <row r="13" spans="1:7" ht="15" hidden="1" customHeight="1" x14ac:dyDescent="0.25">
      <c r="A13" s="109"/>
      <c r="B13" s="31"/>
      <c r="C13" s="11"/>
      <c r="D13" s="14"/>
      <c r="E13" s="14"/>
      <c r="F13" s="14"/>
      <c r="G13" s="16">
        <f t="shared" si="0"/>
        <v>0</v>
      </c>
    </row>
    <row r="14" spans="1:7" ht="15" hidden="1" customHeight="1" x14ac:dyDescent="0.25">
      <c r="A14" s="109"/>
      <c r="B14" s="31"/>
      <c r="C14" s="11"/>
      <c r="D14" s="14"/>
      <c r="E14" s="14"/>
      <c r="F14" s="14"/>
      <c r="G14" s="16">
        <f t="shared" si="0"/>
        <v>0</v>
      </c>
    </row>
    <row r="15" spans="1:7" ht="15" hidden="1" customHeight="1" x14ac:dyDescent="0.25">
      <c r="A15" s="109"/>
      <c r="B15" s="31"/>
      <c r="C15" s="11"/>
      <c r="D15" s="14"/>
      <c r="E15" s="14"/>
      <c r="F15" s="14"/>
      <c r="G15" s="16">
        <f t="shared" si="0"/>
        <v>0</v>
      </c>
    </row>
    <row r="16" spans="1:7" ht="15.75" hidden="1" thickBot="1" x14ac:dyDescent="0.3">
      <c r="A16" s="31"/>
      <c r="B16" s="31"/>
      <c r="C16" s="11"/>
      <c r="D16" s="14"/>
      <c r="E16" s="14"/>
      <c r="F16" s="14"/>
      <c r="G16" s="16">
        <f t="shared" si="0"/>
        <v>0</v>
      </c>
    </row>
    <row r="17" spans="1:12" ht="15.75" thickBot="1" x14ac:dyDescent="0.3">
      <c r="A17" s="64" t="s">
        <v>20</v>
      </c>
      <c r="B17" s="65"/>
      <c r="C17" s="66">
        <f>SUM(C5:C16)</f>
        <v>0</v>
      </c>
      <c r="D17" s="66"/>
      <c r="E17" s="66">
        <f>SUM(E5:E16)</f>
        <v>0</v>
      </c>
      <c r="F17" s="66">
        <f>SUM(F5:F16)</f>
        <v>0</v>
      </c>
      <c r="G17" s="67">
        <f>G3+C17-E17-F17</f>
        <v>0</v>
      </c>
    </row>
    <row r="19" spans="1:12" x14ac:dyDescent="0.25">
      <c r="A19" s="190"/>
      <c r="B19" s="190"/>
      <c r="C19" s="190"/>
      <c r="D19" s="190"/>
      <c r="E19" s="190"/>
      <c r="F19" s="190"/>
      <c r="G19" s="190"/>
      <c r="H19" s="190"/>
      <c r="I19" s="190"/>
      <c r="J19" s="190"/>
      <c r="K19" s="190"/>
      <c r="L19" s="190"/>
    </row>
    <row r="20" spans="1:12" x14ac:dyDescent="0.25">
      <c r="A20" s="190"/>
      <c r="B20" s="190"/>
      <c r="C20" s="190"/>
      <c r="D20" s="190"/>
      <c r="E20" s="190"/>
      <c r="F20" s="190"/>
      <c r="G20" s="190"/>
      <c r="H20" s="190"/>
      <c r="I20" s="190"/>
      <c r="J20" s="190"/>
      <c r="K20" s="190"/>
      <c r="L20" s="190"/>
    </row>
    <row r="21" spans="1:12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</row>
    <row r="22" spans="1:12" x14ac:dyDescent="0.25">
      <c r="A22" s="184"/>
      <c r="B22" s="184"/>
      <c r="C22" s="184"/>
      <c r="D22" s="184"/>
      <c r="E22" s="184"/>
      <c r="F22" s="184"/>
      <c r="G22" s="184"/>
      <c r="H22" s="184"/>
      <c r="I22" s="184"/>
      <c r="J22" s="184"/>
      <c r="K22" s="41"/>
      <c r="L22" s="41"/>
    </row>
    <row r="23" spans="1:12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</row>
    <row r="24" spans="1:12" x14ac:dyDescent="0.25">
      <c r="A24" s="181"/>
      <c r="B24" s="181"/>
      <c r="C24" s="42"/>
      <c r="H24" s="181"/>
      <c r="I24" s="181"/>
      <c r="J24" s="181"/>
      <c r="K24" s="42"/>
      <c r="L24" s="42"/>
    </row>
    <row r="25" spans="1:12" x14ac:dyDescent="0.25">
      <c r="A25" s="181"/>
      <c r="B25" s="181"/>
      <c r="C25" s="42"/>
      <c r="H25" s="181"/>
      <c r="I25" s="181"/>
      <c r="J25" s="181"/>
      <c r="K25" s="42"/>
      <c r="L25" s="42"/>
    </row>
    <row r="27" spans="1:12" x14ac:dyDescent="0.25">
      <c r="F27" s="72"/>
    </row>
    <row r="28" spans="1:12" x14ac:dyDescent="0.25">
      <c r="A28" s="181"/>
      <c r="B28" s="181"/>
      <c r="C28" s="42"/>
      <c r="H28" s="181"/>
      <c r="I28" s="181"/>
      <c r="J28" s="181"/>
      <c r="K28" s="42"/>
      <c r="L28" s="42"/>
    </row>
    <row r="29" spans="1:12" x14ac:dyDescent="0.25">
      <c r="A29" s="182"/>
      <c r="B29" s="182"/>
      <c r="C29" s="43"/>
      <c r="H29" s="182"/>
      <c r="I29" s="182"/>
      <c r="J29" s="182"/>
      <c r="K29" s="43"/>
      <c r="L29" s="43"/>
    </row>
    <row r="30" spans="1:12" x14ac:dyDescent="0.25">
      <c r="A30" s="44"/>
      <c r="B30" s="44"/>
      <c r="C30" s="44"/>
    </row>
    <row r="31" spans="1:12" x14ac:dyDescent="0.25">
      <c r="A31" s="181"/>
      <c r="B31" s="181"/>
      <c r="C31" s="181"/>
      <c r="D31" s="181"/>
      <c r="E31" s="181"/>
      <c r="F31" s="181"/>
      <c r="G31" s="181"/>
      <c r="H31" s="181"/>
      <c r="I31" s="181"/>
      <c r="J31" s="181"/>
      <c r="K31" s="42"/>
      <c r="L31" s="42"/>
    </row>
    <row r="32" spans="1:12" x14ac:dyDescent="0.25"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</row>
    <row r="33" spans="1:12" x14ac:dyDescent="0.25">
      <c r="A33" s="44"/>
      <c r="B33" s="44"/>
      <c r="C33" s="44"/>
      <c r="D33" s="181"/>
      <c r="E33" s="181"/>
      <c r="F33" s="181"/>
      <c r="G33" s="44"/>
      <c r="H33" s="44"/>
      <c r="I33" s="44"/>
      <c r="J33" s="44"/>
      <c r="K33" s="42"/>
      <c r="L33" s="42"/>
    </row>
    <row r="34" spans="1:12" x14ac:dyDescent="0.25">
      <c r="A34" s="181"/>
      <c r="B34" s="181"/>
      <c r="C34" s="181"/>
      <c r="D34" s="181"/>
      <c r="E34" s="181"/>
      <c r="F34" s="181"/>
      <c r="G34" s="181"/>
      <c r="H34" s="181"/>
      <c r="I34" s="181"/>
      <c r="J34" s="181"/>
      <c r="K34" s="42"/>
      <c r="L34" s="42"/>
    </row>
  </sheetData>
  <mergeCells count="14">
    <mergeCell ref="A25:B25"/>
    <mergeCell ref="H25:J25"/>
    <mergeCell ref="D33:F33"/>
    <mergeCell ref="A34:J34"/>
    <mergeCell ref="A28:B28"/>
    <mergeCell ref="H28:J28"/>
    <mergeCell ref="A29:B29"/>
    <mergeCell ref="H29:J29"/>
    <mergeCell ref="A31:J31"/>
    <mergeCell ref="A2:G2"/>
    <mergeCell ref="A19:L20"/>
    <mergeCell ref="A22:J22"/>
    <mergeCell ref="A24:B24"/>
    <mergeCell ref="H24:J2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</vt:i4>
      </vt:variant>
    </vt:vector>
  </HeadingPairs>
  <TitlesOfParts>
    <vt:vector size="15" baseType="lpstr">
      <vt:lpstr>SeNaSa Subsidiado</vt:lpstr>
      <vt:lpstr>SeNaSa Contributivo</vt:lpstr>
      <vt:lpstr>SeNaSa Pensionado</vt:lpstr>
      <vt:lpstr>Primera ARS de Humano</vt:lpstr>
      <vt:lpstr> ARS Monumental</vt:lpstr>
      <vt:lpstr> ARS Semma</vt:lpstr>
      <vt:lpstr> ARS Renacer</vt:lpstr>
      <vt:lpstr> ARS APS </vt:lpstr>
      <vt:lpstr>ARS Idopril</vt:lpstr>
      <vt:lpstr> ARS MGA</vt:lpstr>
      <vt:lpstr> ARS Mapfre</vt:lpstr>
      <vt:lpstr> ARS Simag</vt:lpstr>
      <vt:lpstr>Nota</vt:lpstr>
      <vt:lpstr>Instituciones u Oranismos</vt:lpstr>
      <vt:lpstr>'Primera ARS de Humano'!Área_de_impresión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Hamlert Alberto Méndez Acosta</dc:creator>
  <cp:lastModifiedBy>CONTABILIDAD 1</cp:lastModifiedBy>
  <cp:lastPrinted>2025-12-30T16:15:01Z</cp:lastPrinted>
  <dcterms:created xsi:type="dcterms:W3CDTF">2022-04-22T13:33:44Z</dcterms:created>
  <dcterms:modified xsi:type="dcterms:W3CDTF">2026-04-02T15:05:21Z</dcterms:modified>
</cp:coreProperties>
</file>