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 HRILLB\Documents\"/>
    </mc:Choice>
  </mc:AlternateContent>
  <bookViews>
    <workbookView xWindow="0" yWindow="0" windowWidth="28800" windowHeight="12435"/>
  </bookViews>
  <sheets>
    <sheet name="Est. Situacion F." sheetId="1" r:id="rId1"/>
  </sheets>
  <externalReferences>
    <externalReference r:id="rId2"/>
    <externalReference r:id="rId3"/>
    <externalReference r:id="rId4"/>
  </externalReferences>
  <definedNames>
    <definedName name="_xlnm.Print_Area" localSheetId="0">'Est. Situacion F.'!$A$1:$G$72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H7" i="1"/>
  <c r="F10" i="1"/>
  <c r="F17" i="1" s="1"/>
  <c r="F29" i="1" s="1"/>
  <c r="F13" i="1"/>
  <c r="H17" i="1"/>
  <c r="H29" i="1" s="1"/>
  <c r="F24" i="1"/>
  <c r="F27" i="1"/>
  <c r="H27" i="1"/>
  <c r="F34" i="1"/>
  <c r="F42" i="1" s="1"/>
  <c r="F52" i="1" s="1"/>
  <c r="F37" i="1"/>
  <c r="F39" i="1"/>
  <c r="H42" i="1"/>
  <c r="F45" i="1"/>
  <c r="F51" i="1"/>
  <c r="H52" i="1"/>
  <c r="H62" i="1" s="1"/>
  <c r="F55" i="1" l="1"/>
  <c r="F60" i="1" s="1"/>
  <c r="F62" i="1" s="1"/>
  <c r="J62" i="1" s="1"/>
</calcChain>
</file>

<file path=xl/sharedStrings.xml><?xml version="1.0" encoding="utf-8"?>
<sst xmlns="http://schemas.openxmlformats.org/spreadsheetml/2006/main" count="96" uniqueCount="95">
  <si>
    <t>Director</t>
  </si>
  <si>
    <t>Dr. Newton Solano</t>
  </si>
  <si>
    <t xml:space="preserve">Contador </t>
  </si>
  <si>
    <t>Administrador</t>
  </si>
  <si>
    <t>Lic. Jenniffer Rodríguez</t>
  </si>
  <si>
    <t>Jean Flores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</si>
  <si>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</si>
  <si>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</si>
  <si>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</si>
  <si>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</si>
  <si>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</si>
  <si>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</si>
  <si>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</si>
  <si>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</si>
  <si>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</si>
  <si>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</si>
  <si>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>Capital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</si>
  <si>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</si>
  <si>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</si>
  <si>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</si>
  <si>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</si>
  <si>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</si>
  <si>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</si>
  <si>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</si>
  <si>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</si>
  <si>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</si>
  <si>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</si>
  <si>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</si>
  <si>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</si>
  <si>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</si>
  <si>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</si>
  <si>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</si>
  <si>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</si>
  <si>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</si>
  <si>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</si>
  <si>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</si>
  <si>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</si>
  <si>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</si>
  <si>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</si>
  <si>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</si>
  <si>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</si>
  <si>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</si>
  <si>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</si>
  <si>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</si>
  <si>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</si>
  <si>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</si>
  <si>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</si>
  <si>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</si>
  <si>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</si>
  <si>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</si>
  <si>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</si>
  <si>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</si>
  <si>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</si>
  <si>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</si>
  <si>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</si>
  <si>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</si>
  <si>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</si>
  <si>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</si>
  <si>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</si>
  <si>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</si>
  <si>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</si>
  <si>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</si>
  <si>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</si>
  <si>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</si>
  <si>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</si>
  <si>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</si>
  <si>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</si>
  <si>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</si>
  <si>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</si>
  <si>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</si>
  <si>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</si>
  <si>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</si>
  <si>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</si>
  <si>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</si>
  <si>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</si>
  <si>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</si>
  <si>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</si>
  <si>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</si>
  <si>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</si>
  <si>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</si>
  <si>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</si>
  <si>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</si>
  <si>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</si>
  <si>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</si>
  <si>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</si>
  <si>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</si>
  <si>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</si>
  <si>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</si>
  <si>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</si>
  <si>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</si>
  <si>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</si>
  <si>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</si>
  <si>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Del ejercicio terminado al 31 de marzo  2026</t>
  </si>
  <si>
    <t>Estado de Situación Financiera</t>
  </si>
  <si>
    <t>Hospital Regional Ing. Luis L. Bogaert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</si>
</sst>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5" fontId="4" fillId="2" borderId="0" xfId="1" applyFont="1" applyFill="1" applyBorder="1" applyAlignment="1">
      <alignment vertical="center"/>
    </xf>
    <xf numFmtId="165" fontId="2" fillId="2" borderId="0" xfId="1" applyFont="1" applyFill="1" applyAlignment="1">
      <alignment vertical="center"/>
    </xf>
    <xf numFmtId="165" fontId="4" fillId="2" borderId="1" xfId="1" applyFont="1" applyFill="1" applyBorder="1" applyAlignment="1">
      <alignment vertical="center"/>
    </xf>
    <xf numFmtId="165" fontId="4" fillId="2" borderId="2" xfId="1" applyFont="1" applyFill="1" applyBorder="1" applyAlignment="1">
      <alignment vertical="center"/>
    </xf>
    <xf numFmtId="165" fontId="5" fillId="2" borderId="0" xfId="1" applyFont="1" applyFill="1" applyBorder="1" applyAlignment="1">
      <alignment horizontal="left" vertical="center"/>
    </xf>
    <xf numFmtId="0" fontId="2" fillId="0" borderId="0" xfId="0" applyFont="1"/>
    <xf numFmtId="165" fontId="2" fillId="2" borderId="0" xfId="1" applyFont="1" applyFill="1" applyBorder="1" applyAlignment="1">
      <alignment vertical="center"/>
    </xf>
    <xf numFmtId="165" fontId="2" fillId="2" borderId="0" xfId="1" applyFont="1" applyFill="1" applyAlignment="1">
      <alignment horizontal="left" vertical="center" indent="5"/>
    </xf>
    <xf numFmtId="0" fontId="2" fillId="2" borderId="0" xfId="0" applyFont="1" applyFill="1"/>
    <xf numFmtId="49" fontId="0" fillId="0" borderId="0" xfId="0" applyNumberFormat="1"/>
    <xf numFmtId="165" fontId="2" fillId="2" borderId="2" xfId="1" applyFont="1" applyFill="1" applyBorder="1" applyAlignment="1">
      <alignment vertical="center"/>
    </xf>
    <xf numFmtId="165" fontId="2" fillId="2" borderId="0" xfId="1" applyFont="1" applyFill="1" applyAlignment="1">
      <alignment horizontal="left" vertical="center"/>
    </xf>
    <xf numFmtId="165" fontId="2" fillId="2" borderId="0" xfId="1" applyFont="1" applyFill="1" applyAlignment="1"/>
    <xf numFmtId="0" fontId="4" fillId="2" borderId="0" xfId="0" applyFont="1" applyFill="1" applyAlignment="1">
      <alignment horizontal="left" vertical="top"/>
    </xf>
    <xf numFmtId="165" fontId="2" fillId="2" borderId="0" xfId="1" applyFont="1" applyFill="1" applyBorder="1" applyAlignment="1">
      <alignment horizontal="left" vertical="center" indent="5"/>
    </xf>
    <xf numFmtId="165" fontId="2" fillId="2" borderId="2" xfId="1" applyFont="1" applyFill="1" applyBorder="1" applyAlignment="1"/>
    <xf numFmtId="165" fontId="2" fillId="2" borderId="0" xfId="1" applyFont="1" applyFill="1"/>
    <xf numFmtId="165" fontId="2" fillId="2" borderId="0" xfId="1" applyFont="1" applyFill="1" applyBorder="1" applyAlignment="1">
      <alignment horizontal="left" vertical="center"/>
    </xf>
    <xf numFmtId="165" fontId="2" fillId="2" borderId="0" xfId="1" applyFont="1" applyFill="1" applyBorder="1" applyAlignmen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/>
    <xf numFmtId="3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%20HRILLB/Downloads/Estado%20Financiero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"/>
      <sheetName val="ECAMP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Benef. Empl x pagar Larg. Plaz"/>
      <sheetName val="Patrimonio"/>
      <sheetName val="Ingresos"/>
      <sheetName val="Gastos"/>
    </sheetNames>
    <sheetDataSet>
      <sheetData sheetId="0"/>
      <sheetData sheetId="1" refreshError="1"/>
      <sheetData sheetId="2" refreshError="1"/>
      <sheetData sheetId="3">
        <row r="36">
          <cell r="C36">
            <v>4636763.0299999993</v>
          </cell>
        </row>
      </sheetData>
      <sheetData sheetId="4">
        <row r="16">
          <cell r="B16">
            <v>7674102.54</v>
          </cell>
        </row>
      </sheetData>
      <sheetData sheetId="5" refreshError="1"/>
      <sheetData sheetId="6" refreshError="1"/>
      <sheetData sheetId="7">
        <row r="11">
          <cell r="B11">
            <v>4095661.76</v>
          </cell>
        </row>
      </sheetData>
      <sheetData sheetId="8">
        <row r="12">
          <cell r="B12">
            <v>121973.79</v>
          </cell>
        </row>
        <row r="13">
          <cell r="B13">
            <v>8000</v>
          </cell>
        </row>
      </sheetData>
      <sheetData sheetId="9">
        <row r="13">
          <cell r="B13">
            <v>86705</v>
          </cell>
        </row>
      </sheetData>
      <sheetData sheetId="10">
        <row r="13">
          <cell r="B13">
            <v>1734190.21</v>
          </cell>
        </row>
      </sheetData>
      <sheetData sheetId="11" refreshError="1"/>
      <sheetData sheetId="12" refreshError="1"/>
      <sheetData sheetId="13">
        <row r="26">
          <cell r="B26">
            <v>9662774.3599999994</v>
          </cell>
        </row>
      </sheetData>
      <sheetData sheetId="14">
        <row r="10">
          <cell r="B10">
            <v>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11">
          <cell r="G11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 Resultado F."/>
    </sheetNames>
    <sheetDataSet>
      <sheetData sheetId="0">
        <row r="29">
          <cell r="F29">
            <v>81946.697000000626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C1" zoomScaleNormal="100" workbookViewId="0">
      <selection sqref="A1:H72"/>
    </sheetView>
  </sheetViews>
  <sheetFormatPr baseColWidth="10" defaultColWidth="11.42578125" defaultRowHeight="15" x14ac:dyDescent="0.2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28" style="2" customWidth="1"/>
    <col min="5" max="5" width="23.5703125" style="2" bestFit="1" customWidth="1"/>
    <col min="6" max="6" width="24.5703125" style="2" bestFit="1" customWidth="1"/>
    <col min="7" max="7" width="1.7109375" style="2" customWidth="1"/>
    <col min="8" max="8" width="13.140625" style="2" hidden="1" customWidth="1"/>
    <col min="9" max="9" width="3.7109375" style="2" customWidth="1"/>
    <col min="10" max="10" width="32.140625" style="2" customWidth="1"/>
    <col min="11" max="11" width="11.42578125" style="1"/>
    <col min="12" max="12" width="28.7109375" style="1" customWidth="1"/>
    <col min="13" max="13" width="20.42578125" style="1" customWidth="1"/>
    <col min="14" max="16384" width="11.42578125" style="1"/>
  </cols>
  <sheetData>
    <row r="1" spans="1:10" x14ac:dyDescent="0.25">
      <c r="C1" s="11"/>
      <c r="D1" s="11" t="s">
        <v>55</v>
      </c>
      <c r="E1" s="11"/>
      <c r="F1" s="11"/>
      <c r="G1" s="11"/>
      <c r="H1" s="11"/>
    </row>
    <row r="2" spans="1:10" ht="15.75" x14ac:dyDescent="0.25">
      <c r="C2" s="48" t="s">
        <v>94</v>
      </c>
      <c r="D2" s="48"/>
      <c r="E2" s="48"/>
      <c r="F2" s="48"/>
      <c r="G2" s="48"/>
      <c r="H2" s="48"/>
    </row>
    <row r="3" spans="1:10" ht="15.75" x14ac:dyDescent="0.25">
      <c r="C3" s="48" t="s">
        <v>93</v>
      </c>
      <c r="D3" s="48"/>
      <c r="E3" s="48"/>
      <c r="F3" s="48"/>
      <c r="G3" s="48"/>
      <c r="H3" s="48"/>
    </row>
    <row r="4" spans="1:10" ht="15.75" x14ac:dyDescent="0.25">
      <c r="C4" s="48" t="s">
        <v>92</v>
      </c>
      <c r="D4" s="48"/>
      <c r="E4" s="48"/>
      <c r="F4" s="48"/>
      <c r="G4" s="48"/>
      <c r="H4" s="48"/>
    </row>
    <row r="5" spans="1:10" ht="15.75" x14ac:dyDescent="0.25">
      <c r="C5" s="48" t="s">
        <v>91</v>
      </c>
      <c r="D5" s="48"/>
      <c r="E5" s="48"/>
      <c r="F5" s="48"/>
      <c r="G5" s="48"/>
      <c r="H5" s="48"/>
    </row>
    <row r="6" spans="1:10" x14ac:dyDescent="0.25">
      <c r="C6" s="11"/>
      <c r="D6" s="47"/>
      <c r="E6" s="46"/>
      <c r="F6" s="11"/>
      <c r="G6" s="11"/>
      <c r="H6" s="11"/>
    </row>
    <row r="7" spans="1:10" x14ac:dyDescent="0.25">
      <c r="C7" s="11"/>
      <c r="D7" s="11"/>
      <c r="E7" s="11"/>
      <c r="F7" s="44">
        <v>2026</v>
      </c>
      <c r="G7" s="45"/>
      <c r="H7" s="44">
        <f>+[2]BC!G11</f>
        <v>2016</v>
      </c>
    </row>
    <row r="8" spans="1:10" x14ac:dyDescent="0.25">
      <c r="A8" s="3" t="s">
        <v>90</v>
      </c>
      <c r="C8" s="12" t="s">
        <v>89</v>
      </c>
      <c r="D8" s="42"/>
      <c r="E8" s="42"/>
      <c r="F8" s="43"/>
      <c r="G8" s="41"/>
      <c r="H8" s="41"/>
    </row>
    <row r="9" spans="1:10" x14ac:dyDescent="0.25">
      <c r="C9" s="12" t="s">
        <v>88</v>
      </c>
      <c r="D9" s="42"/>
      <c r="E9" s="42"/>
      <c r="F9" s="41"/>
      <c r="G9" s="41"/>
      <c r="H9" s="41"/>
    </row>
    <row r="10" spans="1:10" x14ac:dyDescent="0.25">
      <c r="A10" s="3" t="s">
        <v>87</v>
      </c>
      <c r="C10" s="11"/>
      <c r="D10" s="11" t="s">
        <v>86</v>
      </c>
      <c r="E10" s="11"/>
      <c r="F10" s="24">
        <f>+[1]Efectivo!C36</f>
        <v>4636763.0299999993</v>
      </c>
      <c r="G10" s="29"/>
      <c r="H10" s="19"/>
    </row>
    <row r="11" spans="1:10" customFormat="1" x14ac:dyDescent="0.25">
      <c r="A11" s="27" t="s">
        <v>85</v>
      </c>
      <c r="B11" s="23"/>
      <c r="C11" s="26"/>
      <c r="D11" s="11" t="s">
        <v>84</v>
      </c>
      <c r="E11" s="11"/>
      <c r="F11" s="30"/>
      <c r="G11" s="25"/>
      <c r="H11" s="30"/>
      <c r="I11" s="23"/>
      <c r="J11" s="23"/>
    </row>
    <row r="12" spans="1:10" customFormat="1" x14ac:dyDescent="0.25">
      <c r="A12" s="27" t="s">
        <v>83</v>
      </c>
      <c r="B12" s="23"/>
      <c r="C12" s="26"/>
      <c r="D12" s="11" t="s">
        <v>82</v>
      </c>
      <c r="E12" s="11"/>
      <c r="F12" s="30"/>
      <c r="G12" s="25"/>
      <c r="H12" s="30"/>
      <c r="I12" s="23"/>
      <c r="J12" s="23"/>
    </row>
    <row r="13" spans="1:10" customFormat="1" x14ac:dyDescent="0.25">
      <c r="A13" s="27" t="s">
        <v>81</v>
      </c>
      <c r="B13" s="23"/>
      <c r="C13" s="26"/>
      <c r="D13" s="11" t="s">
        <v>80</v>
      </c>
      <c r="E13" s="11"/>
      <c r="F13" s="36">
        <f>'[1]Cuenta por Cobrar'!B16</f>
        <v>7674102.54</v>
      </c>
      <c r="G13" s="32"/>
      <c r="H13" s="36"/>
      <c r="I13" s="23"/>
      <c r="J13" s="23"/>
    </row>
    <row r="14" spans="1:10" x14ac:dyDescent="0.25">
      <c r="A14" s="3" t="s">
        <v>79</v>
      </c>
      <c r="C14" s="11"/>
      <c r="D14" s="11" t="s">
        <v>78</v>
      </c>
      <c r="E14" s="11"/>
      <c r="F14" s="24"/>
      <c r="G14" s="35"/>
      <c r="H14" s="24"/>
    </row>
    <row r="15" spans="1:10" customFormat="1" x14ac:dyDescent="0.25">
      <c r="A15" s="27" t="s">
        <v>77</v>
      </c>
      <c r="B15" s="23"/>
      <c r="C15" s="26"/>
      <c r="D15" s="11" t="s">
        <v>76</v>
      </c>
      <c r="E15" s="11"/>
      <c r="F15" s="24">
        <v>0</v>
      </c>
      <c r="G15" s="32"/>
      <c r="H15" s="36"/>
      <c r="I15" s="40"/>
      <c r="J15" s="23"/>
    </row>
    <row r="16" spans="1:10" customFormat="1" x14ac:dyDescent="0.25">
      <c r="A16" s="27" t="s">
        <v>75</v>
      </c>
      <c r="B16" s="23"/>
      <c r="C16" s="26"/>
      <c r="D16" s="11" t="s">
        <v>74</v>
      </c>
      <c r="E16" s="11"/>
      <c r="F16" s="33"/>
      <c r="G16" s="32"/>
      <c r="H16" s="33"/>
      <c r="I16" s="23"/>
      <c r="J16" s="23"/>
    </row>
    <row r="17" spans="1:13" x14ac:dyDescent="0.25">
      <c r="C17" s="12" t="s">
        <v>73</v>
      </c>
      <c r="D17" s="11"/>
      <c r="E17" s="11"/>
      <c r="F17" s="21">
        <f>SUM(F9:F16)</f>
        <v>12310865.57</v>
      </c>
      <c r="G17" s="35"/>
      <c r="H17" s="21">
        <f>SUM(H9:H16)</f>
        <v>0</v>
      </c>
    </row>
    <row r="18" spans="1:13" x14ac:dyDescent="0.25">
      <c r="C18" s="12"/>
      <c r="D18" s="11"/>
      <c r="E18" s="11"/>
      <c r="F18" s="18"/>
      <c r="G18" s="35"/>
      <c r="H18" s="18"/>
    </row>
    <row r="19" spans="1:13" x14ac:dyDescent="0.25">
      <c r="C19" s="12" t="s">
        <v>72</v>
      </c>
      <c r="D19" s="11"/>
      <c r="E19" s="11"/>
      <c r="F19" s="19"/>
      <c r="G19" s="24"/>
      <c r="H19" s="19"/>
    </row>
    <row r="20" spans="1:13" customFormat="1" x14ac:dyDescent="0.25">
      <c r="A20" s="27" t="s">
        <v>71</v>
      </c>
      <c r="B20" s="23"/>
      <c r="C20" s="26"/>
      <c r="D20" s="11" t="s">
        <v>70</v>
      </c>
      <c r="E20" s="11"/>
      <c r="F20" s="30"/>
      <c r="G20" s="25"/>
      <c r="H20" s="30"/>
      <c r="I20" s="23"/>
      <c r="J20" s="23"/>
    </row>
    <row r="21" spans="1:13" customFormat="1" x14ac:dyDescent="0.25">
      <c r="A21" s="27" t="s">
        <v>69</v>
      </c>
      <c r="B21" s="23"/>
      <c r="C21" s="26"/>
      <c r="D21" s="11" t="s">
        <v>68</v>
      </c>
      <c r="E21" s="11"/>
      <c r="F21" s="36"/>
      <c r="G21" s="32"/>
      <c r="H21" s="36"/>
      <c r="I21" s="23"/>
      <c r="J21" s="23"/>
    </row>
    <row r="22" spans="1:13" customFormat="1" x14ac:dyDescent="0.25">
      <c r="A22" s="27" t="s">
        <v>67</v>
      </c>
      <c r="B22" s="23"/>
      <c r="C22" s="26"/>
      <c r="D22" s="11" t="s">
        <v>66</v>
      </c>
      <c r="E22" s="11"/>
      <c r="F22" s="36"/>
      <c r="G22" s="32"/>
      <c r="H22" s="36"/>
      <c r="I22" s="23"/>
      <c r="J22" s="23"/>
    </row>
    <row r="23" spans="1:13" customFormat="1" x14ac:dyDescent="0.25">
      <c r="A23" s="27" t="s">
        <v>65</v>
      </c>
      <c r="B23" s="23"/>
      <c r="C23" s="26"/>
      <c r="D23" s="11" t="s">
        <v>64</v>
      </c>
      <c r="E23" s="11"/>
      <c r="F23" s="36"/>
      <c r="G23" s="32"/>
      <c r="H23" s="36"/>
      <c r="I23" s="23"/>
      <c r="J23" s="23"/>
    </row>
    <row r="24" spans="1:13" x14ac:dyDescent="0.25">
      <c r="A24" s="3" t="s">
        <v>63</v>
      </c>
      <c r="C24" s="11"/>
      <c r="D24" s="11" t="s">
        <v>62</v>
      </c>
      <c r="E24" s="11"/>
      <c r="F24" s="28">
        <f>+'[1]Balanza Comprobacion'!E13-'[1]Balanza Comprobacion'!F14</f>
        <v>0</v>
      </c>
      <c r="G24" s="35"/>
      <c r="H24" s="24"/>
      <c r="M24" s="37"/>
    </row>
    <row r="25" spans="1:13" x14ac:dyDescent="0.25">
      <c r="A25" s="3" t="s">
        <v>61</v>
      </c>
      <c r="C25" s="11"/>
      <c r="D25" s="11" t="s">
        <v>60</v>
      </c>
      <c r="E25" s="11"/>
      <c r="F25" s="24"/>
      <c r="G25" s="35"/>
      <c r="H25" s="24"/>
      <c r="J25" s="39"/>
      <c r="M25" s="37"/>
    </row>
    <row r="26" spans="1:13" customFormat="1" x14ac:dyDescent="0.25">
      <c r="A26" s="27" t="s">
        <v>59</v>
      </c>
      <c r="B26" s="23"/>
      <c r="C26" s="26"/>
      <c r="D26" s="11" t="s">
        <v>58</v>
      </c>
      <c r="E26" s="11"/>
      <c r="F26" s="36"/>
      <c r="G26" s="32"/>
      <c r="H26" s="36"/>
      <c r="I26" s="2"/>
      <c r="J26" s="2"/>
      <c r="M26" s="38"/>
    </row>
    <row r="27" spans="1:13" x14ac:dyDescent="0.25">
      <c r="C27" s="12" t="s">
        <v>57</v>
      </c>
      <c r="D27" s="11"/>
      <c r="E27" s="11"/>
      <c r="F27" s="21">
        <f>SUM(F20:F26)</f>
        <v>0</v>
      </c>
      <c r="G27" s="35"/>
      <c r="H27" s="21">
        <f>SUM(H20:H26)</f>
        <v>0</v>
      </c>
      <c r="M27" s="37"/>
    </row>
    <row r="28" spans="1:13" x14ac:dyDescent="0.25">
      <c r="C28" s="12"/>
      <c r="D28" s="11"/>
      <c r="E28" s="11"/>
      <c r="F28" s="18"/>
      <c r="G28" s="35"/>
      <c r="H28" s="18"/>
      <c r="M28" s="37"/>
    </row>
    <row r="29" spans="1:13" ht="15.75" thickBot="1" x14ac:dyDescent="0.3">
      <c r="C29" s="12" t="s">
        <v>56</v>
      </c>
      <c r="D29" s="11"/>
      <c r="E29" s="11"/>
      <c r="F29" s="20">
        <f>SUM(F27,F17)</f>
        <v>12310865.57</v>
      </c>
      <c r="G29" s="22"/>
      <c r="H29" s="20">
        <f>SUM(H27,H17)</f>
        <v>0</v>
      </c>
    </row>
    <row r="30" spans="1:13" ht="15.75" thickTop="1" x14ac:dyDescent="0.25">
      <c r="C30" s="11"/>
      <c r="D30" s="11" t="s">
        <v>55</v>
      </c>
      <c r="E30" s="11"/>
      <c r="F30" s="19"/>
      <c r="G30" s="19"/>
      <c r="H30" s="19"/>
    </row>
    <row r="31" spans="1:13" x14ac:dyDescent="0.25">
      <c r="C31" s="12" t="s">
        <v>54</v>
      </c>
      <c r="D31" s="11"/>
      <c r="E31" s="11"/>
      <c r="F31" s="19"/>
      <c r="G31" s="19"/>
      <c r="H31" s="19"/>
    </row>
    <row r="32" spans="1:13" x14ac:dyDescent="0.25">
      <c r="C32" s="12" t="s">
        <v>53</v>
      </c>
      <c r="D32" s="11"/>
      <c r="E32" s="11"/>
      <c r="F32" s="29"/>
      <c r="G32" s="29"/>
      <c r="H32" s="29"/>
    </row>
    <row r="33" spans="1:10" customFormat="1" x14ac:dyDescent="0.25">
      <c r="A33" s="27" t="s">
        <v>52</v>
      </c>
      <c r="B33" s="23"/>
      <c r="C33" s="26"/>
      <c r="D33" s="11" t="s">
        <v>51</v>
      </c>
      <c r="E33" s="11"/>
      <c r="F33" s="30"/>
      <c r="G33" s="34"/>
      <c r="H33" s="30"/>
      <c r="I33" s="23"/>
      <c r="J33" s="23"/>
    </row>
    <row r="34" spans="1:10" x14ac:dyDescent="0.25">
      <c r="A34" s="3" t="s">
        <v>50</v>
      </c>
      <c r="C34" s="11"/>
      <c r="D34" s="11" t="s">
        <v>49</v>
      </c>
      <c r="E34" s="11"/>
      <c r="F34" s="28">
        <f>'[1]CXP Corto plazo'!B11</f>
        <v>4095661.76</v>
      </c>
      <c r="G34" s="35"/>
      <c r="H34" s="24"/>
    </row>
    <row r="35" spans="1:10" customFormat="1" x14ac:dyDescent="0.25">
      <c r="A35" s="27" t="s">
        <v>48</v>
      </c>
      <c r="B35" s="23"/>
      <c r="C35" s="26"/>
      <c r="D35" s="11" t="s">
        <v>47</v>
      </c>
      <c r="E35" s="11"/>
      <c r="F35" s="36"/>
      <c r="G35" s="32"/>
      <c r="H35" s="36"/>
      <c r="I35" s="23"/>
      <c r="J35" s="23"/>
    </row>
    <row r="36" spans="1:10" customFormat="1" x14ac:dyDescent="0.25">
      <c r="A36" s="27" t="s">
        <v>46</v>
      </c>
      <c r="B36" s="23"/>
      <c r="C36" s="26"/>
      <c r="D36" s="11" t="s">
        <v>45</v>
      </c>
      <c r="E36" s="11"/>
      <c r="F36" s="36"/>
      <c r="G36" s="32"/>
      <c r="H36" s="36"/>
      <c r="I36" s="23"/>
      <c r="J36" s="23"/>
    </row>
    <row r="37" spans="1:10" customFormat="1" x14ac:dyDescent="0.25">
      <c r="A37" s="27" t="s">
        <v>44</v>
      </c>
      <c r="B37" s="23"/>
      <c r="C37" s="26"/>
      <c r="D37" s="11" t="s">
        <v>43</v>
      </c>
      <c r="E37" s="11"/>
      <c r="F37" s="30">
        <f>'[1]Retenciones y Acum.'!B12+'[1]Retenciones y Acum.'!B13</f>
        <v>129973.79</v>
      </c>
      <c r="G37" s="25"/>
      <c r="H37" s="30"/>
      <c r="I37" s="23"/>
      <c r="J37" s="23"/>
    </row>
    <row r="38" spans="1:10" customFormat="1" x14ac:dyDescent="0.25">
      <c r="A38" s="27" t="s">
        <v>42</v>
      </c>
      <c r="B38" s="23"/>
      <c r="C38" s="26"/>
      <c r="D38" s="11" t="s">
        <v>41</v>
      </c>
      <c r="E38" s="11"/>
      <c r="F38" s="30"/>
      <c r="G38" s="25"/>
      <c r="H38" s="30"/>
      <c r="I38" s="23"/>
      <c r="J38" s="23"/>
    </row>
    <row r="39" spans="1:10" customFormat="1" x14ac:dyDescent="0.25">
      <c r="A39" s="27" t="s">
        <v>40</v>
      </c>
      <c r="B39" s="23"/>
      <c r="C39" s="26"/>
      <c r="D39" s="11" t="s">
        <v>39</v>
      </c>
      <c r="E39" s="11"/>
      <c r="F39" s="33">
        <f>'[1]Benef. Empl x p Corto Plazo'!B13</f>
        <v>86705</v>
      </c>
      <c r="G39" s="25"/>
      <c r="H39" s="30"/>
      <c r="I39" s="23"/>
      <c r="J39" s="23"/>
    </row>
    <row r="40" spans="1:10" customFormat="1" x14ac:dyDescent="0.25">
      <c r="A40" s="27" t="s">
        <v>38</v>
      </c>
      <c r="B40" s="23"/>
      <c r="C40" s="26"/>
      <c r="D40" s="11" t="s">
        <v>37</v>
      </c>
      <c r="E40" s="11"/>
      <c r="F40" s="30"/>
      <c r="G40" s="25"/>
      <c r="H40" s="30"/>
      <c r="I40" s="23"/>
      <c r="J40" s="23"/>
    </row>
    <row r="41" spans="1:10" customFormat="1" x14ac:dyDescent="0.25">
      <c r="A41" s="27" t="s">
        <v>36</v>
      </c>
      <c r="B41" s="23"/>
      <c r="C41" s="26"/>
      <c r="D41" s="11" t="s">
        <v>35</v>
      </c>
      <c r="E41" s="11"/>
      <c r="F41" s="33"/>
      <c r="G41" s="32"/>
      <c r="H41" s="36"/>
      <c r="I41" s="23"/>
      <c r="J41" s="23"/>
    </row>
    <row r="42" spans="1:10" x14ac:dyDescent="0.25">
      <c r="C42" s="12" t="s">
        <v>34</v>
      </c>
      <c r="D42" s="11"/>
      <c r="E42" s="11"/>
      <c r="F42" s="18">
        <f>SUM(F33:F41)</f>
        <v>4312340.55</v>
      </c>
      <c r="G42" s="35"/>
      <c r="H42" s="18">
        <f>SUM(H33:H41)</f>
        <v>0</v>
      </c>
    </row>
    <row r="43" spans="1:10" x14ac:dyDescent="0.25">
      <c r="C43" s="12"/>
      <c r="D43" s="11"/>
      <c r="E43" s="11"/>
      <c r="F43" s="18"/>
      <c r="G43" s="35"/>
      <c r="H43" s="24"/>
    </row>
    <row r="44" spans="1:10" customFormat="1" x14ac:dyDescent="0.25">
      <c r="A44" s="27"/>
      <c r="B44" s="23"/>
      <c r="C44" s="31" t="s">
        <v>33</v>
      </c>
      <c r="D44" s="26"/>
      <c r="E44" s="26"/>
      <c r="F44" s="34"/>
      <c r="G44" s="34"/>
      <c r="H44" s="34"/>
      <c r="I44" s="23"/>
      <c r="J44" s="23"/>
    </row>
    <row r="45" spans="1:10" customFormat="1" x14ac:dyDescent="0.25">
      <c r="A45" s="27" t="s">
        <v>32</v>
      </c>
      <c r="B45" s="23"/>
      <c r="C45" s="26"/>
      <c r="D45" s="11" t="s">
        <v>31</v>
      </c>
      <c r="E45" s="11"/>
      <c r="F45" s="28">
        <f>+'[1]CXP Largo Plazo'!B13</f>
        <v>1734190.21</v>
      </c>
      <c r="G45" s="25"/>
      <c r="H45" s="30"/>
      <c r="I45" s="23"/>
      <c r="J45" s="23"/>
    </row>
    <row r="46" spans="1:10" customFormat="1" x14ac:dyDescent="0.25">
      <c r="A46" s="27" t="s">
        <v>30</v>
      </c>
      <c r="B46" s="23"/>
      <c r="C46" s="26"/>
      <c r="D46" s="11" t="s">
        <v>29</v>
      </c>
      <c r="E46" s="11"/>
      <c r="F46" s="30"/>
      <c r="G46" s="25"/>
      <c r="H46" s="30"/>
      <c r="I46" s="23"/>
      <c r="J46" s="23"/>
    </row>
    <row r="47" spans="1:10" customFormat="1" x14ac:dyDescent="0.25">
      <c r="A47" s="27" t="s">
        <v>28</v>
      </c>
      <c r="B47" s="23"/>
      <c r="C47" s="26"/>
      <c r="D47" s="11" t="s">
        <v>27</v>
      </c>
      <c r="E47" s="11"/>
      <c r="F47" s="30"/>
      <c r="G47" s="25"/>
      <c r="H47" s="30"/>
      <c r="I47" s="23"/>
      <c r="J47" s="23"/>
    </row>
    <row r="48" spans="1:10" customFormat="1" x14ac:dyDescent="0.25">
      <c r="A48" s="27" t="s">
        <v>26</v>
      </c>
      <c r="B48" s="23"/>
      <c r="C48" s="26"/>
      <c r="D48" s="11" t="s">
        <v>25</v>
      </c>
      <c r="E48" s="11"/>
      <c r="F48" s="30"/>
      <c r="G48" s="25"/>
      <c r="H48" s="30"/>
      <c r="I48" s="23"/>
      <c r="J48" s="23"/>
    </row>
    <row r="49" spans="1:10" customFormat="1" x14ac:dyDescent="0.25">
      <c r="A49" s="27" t="s">
        <v>24</v>
      </c>
      <c r="B49" s="23"/>
      <c r="C49" s="26"/>
      <c r="D49" s="11" t="s">
        <v>23</v>
      </c>
      <c r="E49" s="11"/>
      <c r="F49" s="33"/>
      <c r="G49" s="25"/>
      <c r="H49" s="30"/>
      <c r="I49" s="23"/>
      <c r="J49" s="23"/>
    </row>
    <row r="50" spans="1:10" customFormat="1" x14ac:dyDescent="0.25">
      <c r="A50" s="27" t="s">
        <v>22</v>
      </c>
      <c r="B50" s="23"/>
      <c r="C50" s="26"/>
      <c r="D50" s="11" t="s">
        <v>21</v>
      </c>
      <c r="E50" s="11"/>
      <c r="F50" s="30"/>
      <c r="G50" s="25"/>
      <c r="H50" s="30"/>
      <c r="I50" s="23"/>
      <c r="J50" s="23"/>
    </row>
    <row r="51" spans="1:10" customFormat="1" ht="16.5" customHeight="1" x14ac:dyDescent="0.25">
      <c r="A51" s="27"/>
      <c r="B51" s="23"/>
      <c r="C51" s="31" t="s">
        <v>20</v>
      </c>
      <c r="D51" s="26"/>
      <c r="E51" s="26"/>
      <c r="F51" s="21">
        <f>+F45+F49</f>
        <v>1734190.21</v>
      </c>
      <c r="G51" s="32"/>
      <c r="H51" s="24"/>
      <c r="I51" s="23"/>
      <c r="J51" s="23"/>
    </row>
    <row r="52" spans="1:10" x14ac:dyDescent="0.25">
      <c r="C52" s="12" t="s">
        <v>19</v>
      </c>
      <c r="D52" s="11"/>
      <c r="E52" s="11"/>
      <c r="F52" s="18">
        <f>+F42+F51</f>
        <v>6046530.7599999998</v>
      </c>
      <c r="G52" s="22"/>
      <c r="H52" s="21">
        <f>SUM(H42,H51)</f>
        <v>0</v>
      </c>
    </row>
    <row r="53" spans="1:10" x14ac:dyDescent="0.25">
      <c r="C53" s="12"/>
      <c r="D53" s="11"/>
      <c r="E53" s="11"/>
      <c r="F53" s="24"/>
      <c r="G53" s="19"/>
      <c r="H53" s="19"/>
    </row>
    <row r="54" spans="1:10" x14ac:dyDescent="0.25">
      <c r="C54" s="12" t="s">
        <v>18</v>
      </c>
      <c r="D54" s="11"/>
      <c r="E54" s="11"/>
      <c r="F54" s="19"/>
      <c r="G54" s="19"/>
      <c r="H54" s="19"/>
    </row>
    <row r="55" spans="1:10" customFormat="1" x14ac:dyDescent="0.25">
      <c r="A55" s="27" t="s">
        <v>17</v>
      </c>
      <c r="B55" s="23"/>
      <c r="C55" s="31"/>
      <c r="D55" s="11" t="s">
        <v>16</v>
      </c>
      <c r="E55" s="11"/>
      <c r="F55" s="30">
        <f>F29-F52-F57</f>
        <v>6182388.1129999999</v>
      </c>
      <c r="G55" s="25"/>
      <c r="H55" s="30"/>
      <c r="I55" s="23"/>
      <c r="J55" s="23"/>
    </row>
    <row r="56" spans="1:10" customFormat="1" x14ac:dyDescent="0.25">
      <c r="A56" s="27" t="s">
        <v>15</v>
      </c>
      <c r="B56" s="23"/>
      <c r="C56" s="26"/>
      <c r="D56" s="11" t="s">
        <v>14</v>
      </c>
      <c r="E56" s="11"/>
      <c r="F56" s="30"/>
      <c r="G56" s="25"/>
      <c r="H56" s="30"/>
      <c r="I56" s="23"/>
      <c r="J56" s="23"/>
    </row>
    <row r="57" spans="1:10" x14ac:dyDescent="0.25">
      <c r="A57" s="3" t="s">
        <v>13</v>
      </c>
      <c r="C57" s="11"/>
      <c r="D57" s="11" t="s">
        <v>12</v>
      </c>
      <c r="E57" s="11"/>
      <c r="F57" s="28">
        <f>+'[3]Est. Resultado F.'!F29</f>
        <v>81946.697000000626</v>
      </c>
      <c r="G57" s="29"/>
      <c r="H57" s="19"/>
    </row>
    <row r="58" spans="1:10" x14ac:dyDescent="0.25">
      <c r="A58" s="3" t="s">
        <v>11</v>
      </c>
      <c r="C58" s="11"/>
      <c r="D58" s="11" t="s">
        <v>10</v>
      </c>
      <c r="E58" s="11"/>
      <c r="F58" s="28"/>
      <c r="G58" s="29"/>
      <c r="H58" s="28"/>
    </row>
    <row r="59" spans="1:10" customFormat="1" x14ac:dyDescent="0.25">
      <c r="A59" s="27" t="s">
        <v>9</v>
      </c>
      <c r="B59" s="23"/>
      <c r="C59" s="26"/>
      <c r="D59" s="11" t="s">
        <v>8</v>
      </c>
      <c r="E59" s="11"/>
      <c r="F59" s="24"/>
      <c r="G59" s="25"/>
      <c r="H59" s="24"/>
      <c r="I59" s="23"/>
      <c r="J59" s="23"/>
    </row>
    <row r="60" spans="1:10" x14ac:dyDescent="0.25">
      <c r="C60" s="12" t="s">
        <v>7</v>
      </c>
      <c r="D60" s="11"/>
      <c r="E60" s="11"/>
      <c r="F60" s="21">
        <f>+F55+F57+F58</f>
        <v>6264334.8100000005</v>
      </c>
      <c r="G60" s="22"/>
      <c r="H60" s="21"/>
    </row>
    <row r="61" spans="1:10" x14ac:dyDescent="0.25">
      <c r="C61" s="12"/>
      <c r="D61" s="11"/>
      <c r="E61" s="11"/>
      <c r="F61" s="19"/>
      <c r="G61" s="19"/>
      <c r="H61" s="19"/>
    </row>
    <row r="62" spans="1:10" ht="15.75" thickBot="1" x14ac:dyDescent="0.3">
      <c r="C62" s="12" t="s">
        <v>6</v>
      </c>
      <c r="D62" s="11"/>
      <c r="E62" s="11"/>
      <c r="F62" s="20">
        <f>+F52+F60</f>
        <v>12310865.57</v>
      </c>
      <c r="G62" s="19"/>
      <c r="H62" s="20">
        <f>+H52+H60</f>
        <v>0</v>
      </c>
      <c r="J62" s="7">
        <f>+F29-F62</f>
        <v>0</v>
      </c>
    </row>
    <row r="63" spans="1:10" ht="15.75" thickTop="1" x14ac:dyDescent="0.25">
      <c r="C63" s="12"/>
      <c r="D63" s="11"/>
      <c r="E63" s="11"/>
      <c r="F63" s="18"/>
      <c r="G63" s="19"/>
      <c r="H63" s="18"/>
    </row>
    <row r="64" spans="1:10" x14ac:dyDescent="0.25">
      <c r="C64" s="11"/>
      <c r="D64" s="11"/>
      <c r="E64" s="11"/>
      <c r="F64" s="17"/>
      <c r="G64" s="11"/>
      <c r="H64" s="17"/>
      <c r="J64" s="7"/>
    </row>
    <row r="65" spans="3:8" x14ac:dyDescent="0.25">
      <c r="C65" s="16"/>
      <c r="D65" s="16"/>
      <c r="E65" s="16"/>
      <c r="F65" s="16"/>
      <c r="G65" s="16"/>
      <c r="H65" s="16"/>
    </row>
    <row r="66" spans="3:8" x14ac:dyDescent="0.25">
      <c r="C66" s="11"/>
      <c r="D66" s="12"/>
      <c r="E66" s="12"/>
      <c r="F66" s="11"/>
      <c r="G66" s="11"/>
      <c r="H66" s="11"/>
    </row>
    <row r="67" spans="3:8" x14ac:dyDescent="0.25">
      <c r="C67" s="11"/>
      <c r="D67" s="11"/>
      <c r="E67" s="11"/>
      <c r="F67" s="15"/>
      <c r="G67" s="15"/>
      <c r="H67" s="15"/>
    </row>
    <row r="68" spans="3:8" x14ac:dyDescent="0.25">
      <c r="D68" s="9" t="s">
        <v>5</v>
      </c>
      <c r="E68" s="14"/>
      <c r="F68" s="9" t="s">
        <v>4</v>
      </c>
    </row>
    <row r="69" spans="3:8" x14ac:dyDescent="0.25">
      <c r="D69" s="5" t="s">
        <v>3</v>
      </c>
      <c r="E69" s="5"/>
      <c r="F69" s="5" t="s">
        <v>2</v>
      </c>
      <c r="H69" s="13"/>
    </row>
    <row r="70" spans="3:8" x14ac:dyDescent="0.25">
      <c r="D70" s="12"/>
      <c r="E70" s="12"/>
      <c r="F70" s="11"/>
    </row>
    <row r="71" spans="3:8" x14ac:dyDescent="0.25">
      <c r="D71" s="10"/>
      <c r="E71" s="9" t="s">
        <v>1</v>
      </c>
      <c r="F71" s="8"/>
      <c r="H71" s="7"/>
    </row>
    <row r="72" spans="3:8" x14ac:dyDescent="0.25">
      <c r="D72" s="6"/>
      <c r="E72" s="5" t="s">
        <v>0</v>
      </c>
      <c r="F72" s="4"/>
    </row>
  </sheetData>
  <mergeCells count="5">
    <mergeCell ref="C2:H2"/>
    <mergeCell ref="C3:H3"/>
    <mergeCell ref="C4:H4"/>
    <mergeCell ref="C5:H5"/>
    <mergeCell ref="C65:H65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Situacion F.</vt:lpstr>
      <vt:lpstr>'Est. Situacion F.'!Área_de_impresión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HRILLB</dc:creator>
  <cp:lastModifiedBy>ADMIN HRILLB</cp:lastModifiedBy>
  <dcterms:created xsi:type="dcterms:W3CDTF">2026-04-09T20:14:10Z</dcterms:created>
  <dcterms:modified xsi:type="dcterms:W3CDTF">2026-04-09T20:15:21Z</dcterms:modified>
</cp:coreProperties>
</file>