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 1\Desktop\"/>
    </mc:Choice>
  </mc:AlternateContent>
  <xr:revisionPtr revIDLastSave="0" documentId="13_ncr:1_{6402F62D-D3AB-4CBB-93DF-A7404A999130}" xr6:coauthVersionLast="47" xr6:coauthVersionMax="47" xr10:uidLastSave="{00000000-0000-0000-0000-000000000000}"/>
  <bookViews>
    <workbookView xWindow="-120" yWindow="-120" windowWidth="29040" windowHeight="15840" xr2:uid="{2DE4B983-DDA9-4FDC-912D-4918D9B6FF37}"/>
  </bookViews>
  <sheets>
    <sheet name="LISTADO DE ORDEN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5" i="1" l="1"/>
  <c r="C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8" i="1"/>
  <c r="D107" i="1"/>
  <c r="D106" i="1"/>
  <c r="D105" i="1"/>
  <c r="D103" i="1"/>
  <c r="I102" i="1"/>
  <c r="D102" i="1"/>
  <c r="H101" i="1"/>
  <c r="D101" i="1"/>
  <c r="I62" i="1"/>
  <c r="D104" i="1" s="1"/>
  <c r="I27" i="1"/>
  <c r="D109" i="1" s="1"/>
  <c r="D125" i="1" l="1"/>
  <c r="I96" i="1"/>
  <c r="I101" i="1" l="1"/>
  <c r="I125" i="1" s="1"/>
  <c r="F125" i="1"/>
</calcChain>
</file>

<file path=xl/sharedStrings.xml><?xml version="1.0" encoding="utf-8"?>
<sst xmlns="http://schemas.openxmlformats.org/spreadsheetml/2006/main" count="573" uniqueCount="331">
  <si>
    <t>Republica Dominicana</t>
  </si>
  <si>
    <t>SERVICIO NACIONAL DE SALUD</t>
  </si>
  <si>
    <t>LISTADO DE ORDENES DE COMPRAS O SERVICIOS EFECTUADAS DURANTE EL MES: JUNIO-2025</t>
  </si>
  <si>
    <r>
      <rPr>
        <b/>
        <sz val="14"/>
        <color theme="1"/>
        <rFont val="Calibri"/>
        <family val="2"/>
        <scheme val="minor"/>
      </rPr>
      <t xml:space="preserve">ESTABLECIMIENTO: Hospital Regional Ing. Luis L. Bogaert    </t>
    </r>
    <r>
      <rPr>
        <b/>
        <sz val="12"/>
        <color theme="1"/>
        <rFont val="Calibri"/>
        <family val="2"/>
        <scheme val="minor"/>
      </rPr>
      <t>REGION :     4</t>
    </r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</si>
  <si>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</si>
  <si>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</si>
  <si>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</si>
  <si>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</si>
  <si>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</si>
  <si>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</si>
  <si>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</si>
  <si>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</si>
  <si>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</si>
  <si>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386-2025</t>
  </si>
  <si>
    <t>E450000015426</t>
  </si>
  <si>
    <t>FR</t>
  </si>
  <si>
    <t>ALTICE DOMINICANA</t>
  </si>
  <si>
    <t>Servicio de Telefono</t>
  </si>
  <si>
    <t>2213-01</t>
  </si>
  <si>
    <t>387-2025</t>
  </si>
  <si>
    <t>E450000003243</t>
  </si>
  <si>
    <t>INAPA</t>
  </si>
  <si>
    <t>Servicios de Agua Potable</t>
  </si>
  <si>
    <t>2217-01</t>
  </si>
  <si>
    <t>388-2025</t>
  </si>
  <si>
    <t>B1500000875</t>
  </si>
  <si>
    <t>VS</t>
  </si>
  <si>
    <t>MAO CENTRAL CONNECTIONS</t>
  </si>
  <si>
    <t>Servicios de Internet</t>
  </si>
  <si>
    <t>2215-01</t>
  </si>
  <si>
    <t>389-2025</t>
  </si>
  <si>
    <t>E450000000061</t>
  </si>
  <si>
    <t>LABMDA DIAGNOSTICOS</t>
  </si>
  <si>
    <t>Insumos y Reactivos  de Lab.</t>
  </si>
  <si>
    <t>2372-03</t>
  </si>
  <si>
    <t>390-2025</t>
  </si>
  <si>
    <t>B1500008078</t>
  </si>
  <si>
    <t>ALMANZAR ESTEVEZ</t>
  </si>
  <si>
    <t>Reactivos de Laboratorio</t>
  </si>
  <si>
    <t>391-2025</t>
  </si>
  <si>
    <t>B1500008079</t>
  </si>
  <si>
    <t>392-2025</t>
  </si>
  <si>
    <t>B1500017066</t>
  </si>
  <si>
    <t>BIO-NOVA,SRL</t>
  </si>
  <si>
    <t>393-2025</t>
  </si>
  <si>
    <t>B1500010722</t>
  </si>
  <si>
    <t>MOREL, SRL</t>
  </si>
  <si>
    <t>Servicios de Alimentación</t>
  </si>
  <si>
    <t>2292-01</t>
  </si>
  <si>
    <t>394-2025</t>
  </si>
  <si>
    <t>E450000000001</t>
  </si>
  <si>
    <t>PRINT FACTORY MP SRL</t>
  </si>
  <si>
    <t>Suministros Material P/carnet</t>
  </si>
  <si>
    <t>2398-02</t>
  </si>
  <si>
    <t>395-2025</t>
  </si>
  <si>
    <t>E450000000056</t>
  </si>
  <si>
    <t>HOSPIFAR,SRL</t>
  </si>
  <si>
    <t>396-2025</t>
  </si>
  <si>
    <t>PORTAL AUTOCLAVE (DESESTIMADO)</t>
  </si>
  <si>
    <t>397-2025</t>
  </si>
  <si>
    <t>PORTAL  GLP (DESESTIMADO)</t>
  </si>
  <si>
    <t>CD-2025-0006</t>
  </si>
  <si>
    <t>398-2025</t>
  </si>
  <si>
    <t>B1500000171</t>
  </si>
  <si>
    <t>SUPER LAPTOP BROWSING,SRL</t>
  </si>
  <si>
    <t>Computadoras Portatil</t>
  </si>
  <si>
    <t>2613-01</t>
  </si>
  <si>
    <t>399-2025</t>
  </si>
  <si>
    <t>PORTAL SISTEMA VRF</t>
  </si>
  <si>
    <t>400-2025</t>
  </si>
  <si>
    <t>PORTAL LETRERO EMERGENCIAS</t>
  </si>
  <si>
    <t>401-2025</t>
  </si>
  <si>
    <t>E450000000043</t>
  </si>
  <si>
    <t>MEDI-SAN</t>
  </si>
  <si>
    <t>402-2025</t>
  </si>
  <si>
    <t>E450000002640</t>
  </si>
  <si>
    <t>SUED &amp; FARGESA</t>
  </si>
  <si>
    <t>403-2025</t>
  </si>
  <si>
    <t>B1500003485</t>
  </si>
  <si>
    <t>ULTRALAB</t>
  </si>
  <si>
    <t>404-2025</t>
  </si>
  <si>
    <t>E450000006393</t>
  </si>
  <si>
    <t>BIO-NUCLEAR</t>
  </si>
  <si>
    <t>405-2025</t>
  </si>
  <si>
    <t>B1500000161</t>
  </si>
  <si>
    <t>ABREU LANTIGUA</t>
  </si>
  <si>
    <t>406-2025</t>
  </si>
  <si>
    <t>B1500006488</t>
  </si>
  <si>
    <t>MORAMI,SRL</t>
  </si>
  <si>
    <t>Sum. Quirurgicos</t>
  </si>
  <si>
    <t>2393-01</t>
  </si>
  <si>
    <t>407-2025</t>
  </si>
  <si>
    <t>B1500001308</t>
  </si>
  <si>
    <t>ZEN PHARMACEUTHICAL</t>
  </si>
  <si>
    <t>408-2025</t>
  </si>
  <si>
    <t>B1500001537</t>
  </si>
  <si>
    <t>HEXAPOWER PHARMA</t>
  </si>
  <si>
    <t>Suministros de Medicamentos</t>
  </si>
  <si>
    <t>2341-01</t>
  </si>
  <si>
    <t>409-2025</t>
  </si>
  <si>
    <t>B1500001154</t>
  </si>
  <si>
    <t>SILVER PHARMA</t>
  </si>
  <si>
    <t xml:space="preserve">Suministros de Medicamentos </t>
  </si>
  <si>
    <t>410-2025</t>
  </si>
  <si>
    <t>E450000000049</t>
  </si>
  <si>
    <t>411-2025</t>
  </si>
  <si>
    <t>E450000000071</t>
  </si>
  <si>
    <t xml:space="preserve">Sum. Quirurgicos </t>
  </si>
  <si>
    <t>412-2025</t>
  </si>
  <si>
    <t>B1500000748</t>
  </si>
  <si>
    <t>ARGOS FARMCAEUTICA</t>
  </si>
  <si>
    <t>413-2025</t>
  </si>
  <si>
    <t>B1500000041</t>
  </si>
  <si>
    <t>LAHMEDOM</t>
  </si>
  <si>
    <t>Sum. de Papel P/Imágenes</t>
  </si>
  <si>
    <t>414-2025</t>
  </si>
  <si>
    <t>NULO</t>
  </si>
  <si>
    <t>CD-2025-0007</t>
  </si>
  <si>
    <t>415-2025</t>
  </si>
  <si>
    <t>B1500000026</t>
  </si>
  <si>
    <t xml:space="preserve">G3 INDUSTRIAL </t>
  </si>
  <si>
    <t>Suministro de Papel de Ecritorio</t>
  </si>
  <si>
    <t>2331-01</t>
  </si>
  <si>
    <t>CD-2025-0008</t>
  </si>
  <si>
    <t>416-2025</t>
  </si>
  <si>
    <t>B1500000557</t>
  </si>
  <si>
    <t>SUPLIDORES MED. COMERCIALES</t>
  </si>
  <si>
    <t>Medios de Contraste</t>
  </si>
  <si>
    <t>417-2025</t>
  </si>
  <si>
    <t>E450000000806</t>
  </si>
  <si>
    <t>FARACH</t>
  </si>
  <si>
    <t>418-2025</t>
  </si>
  <si>
    <t>B1500001467</t>
  </si>
  <si>
    <t>NIFARMED</t>
  </si>
  <si>
    <t xml:space="preserve">Medicamentos </t>
  </si>
  <si>
    <t>419-2025</t>
  </si>
  <si>
    <t>B1500004942</t>
  </si>
  <si>
    <t>SEAN DOMINICAN</t>
  </si>
  <si>
    <t>420-2025</t>
  </si>
  <si>
    <t>E450000002684</t>
  </si>
  <si>
    <t>421-2025</t>
  </si>
  <si>
    <t>B1500000636</t>
  </si>
  <si>
    <t>DELMEDICAL</t>
  </si>
  <si>
    <t>422-2025</t>
  </si>
  <si>
    <t>E450000000033</t>
  </si>
  <si>
    <t>EPX DOMINICANA</t>
  </si>
  <si>
    <t>423-2025</t>
  </si>
  <si>
    <t>B1500001788</t>
  </si>
  <si>
    <t>SUPERMERCADO MAEÑO</t>
  </si>
  <si>
    <t>Alimentos Y Ut. De Cocina</t>
  </si>
  <si>
    <t>2311-01-2395-01</t>
  </si>
  <si>
    <t>424-2025</t>
  </si>
  <si>
    <t>B1500000001</t>
  </si>
  <si>
    <t>SUPLITODO RD GAMVESA</t>
  </si>
  <si>
    <t>Material de Limpieza y Papel</t>
  </si>
  <si>
    <t>2391-01-2332-01</t>
  </si>
  <si>
    <t>425-2025</t>
  </si>
  <si>
    <t>B1500005645</t>
  </si>
  <si>
    <t>A&amp;M PLOMERIA</t>
  </si>
  <si>
    <t>Suministro Ferreteros</t>
  </si>
  <si>
    <t>2398-01</t>
  </si>
  <si>
    <t>426-2025</t>
  </si>
  <si>
    <t>B1500010753</t>
  </si>
  <si>
    <t>Alimentos</t>
  </si>
  <si>
    <t>2311-01</t>
  </si>
  <si>
    <t>427-2025</t>
  </si>
  <si>
    <t>E450000000095</t>
  </si>
  <si>
    <t>AGROFEN</t>
  </si>
  <si>
    <t>428-2025</t>
  </si>
  <si>
    <t>E450000000096</t>
  </si>
  <si>
    <t>429-2025</t>
  </si>
  <si>
    <t>B1500002303</t>
  </si>
  <si>
    <t>MULTICENTRO EL MANA</t>
  </si>
  <si>
    <t>Utensilios de Cocina y Comedor</t>
  </si>
  <si>
    <t>2395-01</t>
  </si>
  <si>
    <t>430-2025</t>
  </si>
  <si>
    <t>B1500000162</t>
  </si>
  <si>
    <t>431-2025</t>
  </si>
  <si>
    <t>E450000000068</t>
  </si>
  <si>
    <t>GRUPO FAMACEUTICO CAR-M</t>
  </si>
  <si>
    <t>432-2025</t>
  </si>
  <si>
    <t>B1500000802</t>
  </si>
  <si>
    <t>ALMACEN PLAZA VALRIO</t>
  </si>
  <si>
    <t>433-2025</t>
  </si>
  <si>
    <t>B1500001683</t>
  </si>
  <si>
    <t>TURINTER</t>
  </si>
  <si>
    <t>Sum. Capacitacion</t>
  </si>
  <si>
    <t>2287-04</t>
  </si>
  <si>
    <t>434-2025</t>
  </si>
  <si>
    <t>B1500000155</t>
  </si>
  <si>
    <t>CARLOS OVIDIO GENAO</t>
  </si>
  <si>
    <t>435-2025</t>
  </si>
  <si>
    <t>B1500006381</t>
  </si>
  <si>
    <t>BRICOMP,SRL</t>
  </si>
  <si>
    <t>Utiles de Escritorios, Oficina, Inform.</t>
  </si>
  <si>
    <t>2392-01</t>
  </si>
  <si>
    <t>436-2025</t>
  </si>
  <si>
    <t>B1500000036</t>
  </si>
  <si>
    <t>CARLOS GOMEZ</t>
  </si>
  <si>
    <t>Instalación de Acceso Magnético</t>
  </si>
  <si>
    <t>2271-01</t>
  </si>
  <si>
    <t>437-2025</t>
  </si>
  <si>
    <t>B1500001317</t>
  </si>
  <si>
    <t>MIX AIR DOMINICANA</t>
  </si>
  <si>
    <t>Suministro de Oxigeno</t>
  </si>
  <si>
    <t>438-2025</t>
  </si>
  <si>
    <t>E450000000045</t>
  </si>
  <si>
    <t>KARYBERTH TECHNOLOGY</t>
  </si>
  <si>
    <t>439-2025</t>
  </si>
  <si>
    <t>B1500000642</t>
  </si>
  <si>
    <t>TIO DEPOSITO DENTAL</t>
  </si>
  <si>
    <t>Suministros de Odontologia</t>
  </si>
  <si>
    <t>440-2025</t>
  </si>
  <si>
    <t>B1500000476</t>
  </si>
  <si>
    <t xml:space="preserve">AYUNTAMIENTO  MUNICIPAL </t>
  </si>
  <si>
    <t>Recolección de Desechos Sólidos</t>
  </si>
  <si>
    <t>2218-01</t>
  </si>
  <si>
    <t>441-2025</t>
  </si>
  <si>
    <t>E450000077975</t>
  </si>
  <si>
    <t>CLARO</t>
  </si>
  <si>
    <t>442-2025</t>
  </si>
  <si>
    <t>E450000077994</t>
  </si>
  <si>
    <t>443-2025</t>
  </si>
  <si>
    <t>B1500010275</t>
  </si>
  <si>
    <t>FOOD COURT MOREL</t>
  </si>
  <si>
    <t>444-2025</t>
  </si>
  <si>
    <t>B1500010779</t>
  </si>
  <si>
    <t>445-2025</t>
  </si>
  <si>
    <t>B1500000414</t>
  </si>
  <si>
    <t>FERNANDO TAVAREZ SOLUTIONS</t>
  </si>
  <si>
    <t>446-2025</t>
  </si>
  <si>
    <t>B1500001360</t>
  </si>
  <si>
    <t>UNIVERSAL DE COPUTOS</t>
  </si>
  <si>
    <t>447-2025</t>
  </si>
  <si>
    <t>448-2025</t>
  </si>
  <si>
    <t>B1500001799</t>
  </si>
  <si>
    <t>STRONICS</t>
  </si>
  <si>
    <t>Suministro mensualidad Sistema</t>
  </si>
  <si>
    <t>2287-05</t>
  </si>
  <si>
    <t>449-2025</t>
  </si>
  <si>
    <t>B1500001794</t>
  </si>
  <si>
    <t>450-2025</t>
  </si>
  <si>
    <t>B1500000164</t>
  </si>
  <si>
    <t>ABREU LANTIGUA EVENTOS</t>
  </si>
  <si>
    <t>451-2025</t>
  </si>
  <si>
    <t>B1500000165</t>
  </si>
  <si>
    <t>452-2025</t>
  </si>
  <si>
    <t>B1500000166</t>
  </si>
  <si>
    <t>453-2025</t>
  </si>
  <si>
    <t>B15000010276</t>
  </si>
  <si>
    <t>454-2025</t>
  </si>
  <si>
    <t>B1500000464</t>
  </si>
  <si>
    <t>GESTIONES SANITARIAS</t>
  </si>
  <si>
    <t>Análisis Microbiológico del Agua</t>
  </si>
  <si>
    <t>2372-09</t>
  </si>
  <si>
    <t>455-2025</t>
  </si>
  <si>
    <t>B1500001322</t>
  </si>
  <si>
    <t>456-2025</t>
  </si>
  <si>
    <t>B1500000084</t>
  </si>
  <si>
    <t>ENDOSCOPY MEDICAL</t>
  </si>
  <si>
    <t>Instrumetal Médico</t>
  </si>
  <si>
    <t>2632-01</t>
  </si>
  <si>
    <t>457-2025</t>
  </si>
  <si>
    <t>B1500018845</t>
  </si>
  <si>
    <t>METROGAS</t>
  </si>
  <si>
    <t>Suministro GLP</t>
  </si>
  <si>
    <t>2371-04</t>
  </si>
  <si>
    <t>458-2025</t>
  </si>
  <si>
    <t>E450000006710</t>
  </si>
  <si>
    <t>Mantenimento Equipo Med</t>
  </si>
  <si>
    <t>2272-04</t>
  </si>
  <si>
    <t>459-2025</t>
  </si>
  <si>
    <t>B1500000167</t>
  </si>
  <si>
    <t>460-2025</t>
  </si>
  <si>
    <t xml:space="preserve">PRODACOM </t>
  </si>
  <si>
    <t>Equipos de Informatica</t>
  </si>
  <si>
    <t>461-2025</t>
  </si>
  <si>
    <t>B1500001324</t>
  </si>
  <si>
    <t>462-2025</t>
  </si>
  <si>
    <t>B1500000014</t>
  </si>
  <si>
    <t>STIMULAN RD SRL</t>
  </si>
  <si>
    <t>463-2025</t>
  </si>
  <si>
    <t>B1500000125</t>
  </si>
  <si>
    <t>SPEEDWI  TELECOM</t>
  </si>
  <si>
    <t>464-2025</t>
  </si>
  <si>
    <t>465-2025</t>
  </si>
  <si>
    <t>B1500002733</t>
  </si>
  <si>
    <t>ECO CETIOSA</t>
  </si>
  <si>
    <t>Suministro de Combustible</t>
  </si>
  <si>
    <t>2371-01-02-05</t>
  </si>
  <si>
    <t>466-2025</t>
  </si>
  <si>
    <t>B1500000436</t>
  </si>
  <si>
    <t>RICO PAN</t>
  </si>
  <si>
    <t>467-2025</t>
  </si>
  <si>
    <t>B1500010830</t>
  </si>
  <si>
    <t>468-2025</t>
  </si>
  <si>
    <t>B1500000169</t>
  </si>
  <si>
    <t>469-2025</t>
  </si>
  <si>
    <t>E450000000058</t>
  </si>
  <si>
    <t>SUPER ESTACION MAO</t>
  </si>
  <si>
    <t>470-2025</t>
  </si>
  <si>
    <t>E450000000138</t>
  </si>
  <si>
    <t>471-2025</t>
  </si>
  <si>
    <t>E450000000139</t>
  </si>
  <si>
    <t>472-2025</t>
  </si>
  <si>
    <t>B1500008137</t>
  </si>
  <si>
    <t>473-2025</t>
  </si>
  <si>
    <t>B1500000170</t>
  </si>
  <si>
    <t>Sub-Total Compras RD$</t>
  </si>
  <si>
    <t>RESUMEN DE COMPRAS o SERVICIOS POR CUENTA: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</si>
  <si>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</si>
  <si>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</si>
  <si>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</si>
  <si>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</si>
  <si>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</si>
  <si>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</si>
  <si>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</si>
  <si>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</si>
  <si>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>2391-01</t>
  </si>
  <si>
    <t>2332-01</t>
  </si>
  <si>
    <t>TOTAL RESUMEN</t>
  </si>
  <si>
    <t xml:space="preserve">TOTAL COMPRAS       </t>
  </si>
  <si>
    <t>CERTIFICO CORRECTO:</t>
  </si>
  <si>
    <t>Lic. Laury M. Andeliz</t>
  </si>
  <si>
    <t>DR. Newton Solano</t>
  </si>
  <si>
    <t xml:space="preserve">ENC. DE COMPRAS: </t>
  </si>
  <si>
    <t>DIRECTOR</t>
  </si>
  <si>
    <t>Lic. Jean Flores</t>
  </si>
  <si>
    <t>ADMINISTRADOR:</t>
  </si>
  <si>
    <t>Nota 1: La referencia del proceso de compra se corresponde al #expediente del proceso</t>
  </si>
  <si>
    <t>emitido en  portal Compras y contrataciones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</si>
</sst>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4" fontId="5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5" fillId="0" borderId="2" xfId="0" applyFont="1" applyBorder="1" applyAlignment="1">
      <alignment horizontal="right"/>
    </xf>
    <xf numFmtId="0" fontId="5" fillId="2" borderId="2" xfId="0" applyFont="1" applyFill="1" applyBorder="1" applyAlignment="1">
      <alignment horizontal="center" wrapText="1"/>
    </xf>
    <xf numFmtId="0" fontId="5" fillId="0" borderId="2" xfId="0" applyFont="1" applyBorder="1"/>
    <xf numFmtId="0" fontId="5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left" wrapText="1"/>
    </xf>
    <xf numFmtId="4" fontId="5" fillId="2" borderId="2" xfId="1" applyNumberFormat="1" applyFont="1" applyFill="1" applyBorder="1" applyAlignment="1">
      <alignment horizontal="right"/>
    </xf>
    <xf numFmtId="0" fontId="5" fillId="0" borderId="2" xfId="0" applyFont="1" applyBorder="1" applyAlignment="1">
      <alignment horizontal="center" wrapText="1"/>
    </xf>
    <xf numFmtId="14" fontId="5" fillId="0" borderId="2" xfId="0" applyNumberFormat="1" applyFont="1" applyBorder="1"/>
    <xf numFmtId="4" fontId="5" fillId="0" borderId="2" xfId="0" applyNumberFormat="1" applyFont="1" applyBorder="1"/>
    <xf numFmtId="0" fontId="5" fillId="2" borderId="2" xfId="0" applyFont="1" applyFill="1" applyBorder="1"/>
    <xf numFmtId="43" fontId="5" fillId="2" borderId="2" xfId="1" applyFont="1" applyFill="1" applyBorder="1" applyAlignment="1">
      <alignment horizontal="right"/>
    </xf>
    <xf numFmtId="0" fontId="5" fillId="0" borderId="0" xfId="0" applyFont="1"/>
    <xf numFmtId="0" fontId="6" fillId="0" borderId="2" xfId="0" applyFont="1" applyBorder="1"/>
    <xf numFmtId="0" fontId="5" fillId="2" borderId="2" xfId="0" applyFont="1" applyFill="1" applyBorder="1" applyAlignment="1">
      <alignment horizontal="left"/>
    </xf>
    <xf numFmtId="0" fontId="5" fillId="0" borderId="3" xfId="0" applyFont="1" applyBorder="1"/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wrapText="1"/>
    </xf>
    <xf numFmtId="0" fontId="7" fillId="0" borderId="4" xfId="0" applyFont="1" applyBorder="1" applyAlignment="1">
      <alignment horizontal="right"/>
    </xf>
    <xf numFmtId="0" fontId="7" fillId="0" borderId="5" xfId="0" applyFont="1" applyBorder="1" applyAlignment="1">
      <alignment horizontal="right"/>
    </xf>
    <xf numFmtId="43" fontId="5" fillId="0" borderId="2" xfId="0" applyNumberFormat="1" applyFont="1" applyBorder="1"/>
    <xf numFmtId="0" fontId="4" fillId="0" borderId="0" xfId="0" applyFont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4" fontId="0" fillId="0" borderId="2" xfId="0" applyNumberFormat="1" applyBorder="1"/>
    <xf numFmtId="43" fontId="0" fillId="0" borderId="2" xfId="0" applyNumberFormat="1" applyBorder="1"/>
    <xf numFmtId="4" fontId="0" fillId="0" borderId="2" xfId="0" applyNumberFormat="1" applyBorder="1" applyAlignment="1">
      <alignment horizontal="right"/>
    </xf>
    <xf numFmtId="0" fontId="6" fillId="0" borderId="2" xfId="0" applyFont="1" applyBorder="1" applyAlignment="1">
      <alignment horizontal="center"/>
    </xf>
    <xf numFmtId="164" fontId="0" fillId="0" borderId="0" xfId="0" applyNumberFormat="1"/>
    <xf numFmtId="0" fontId="2" fillId="0" borderId="2" xfId="0" applyFont="1" applyBorder="1" applyAlignment="1">
      <alignment horizontal="right"/>
    </xf>
    <xf numFmtId="164" fontId="0" fillId="0" borderId="2" xfId="0" applyNumberFormat="1" applyBorder="1"/>
    <xf numFmtId="0" fontId="8" fillId="0" borderId="0" xfId="0" applyFo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9" fillId="0" borderId="0" xfId="0" applyFont="1"/>
    <xf numFmtId="0" fontId="10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9CB8356-2F60-4BA3-893C-30FAF901B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65F5954-AA8C-49D9-BB62-CBF64930A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2A188CC-3BBB-4DE7-B7E5-660A6DAEE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6D6840C-2610-4CDA-9D2C-7CD0641E79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54C78-C7F1-4B86-AC23-205CEC1AC881}">
  <dimension ref="A1:I137"/>
  <sheetViews>
    <sheetView tabSelected="1" workbookViewId="0">
      <selection activeCell="L25" sqref="L25"/>
    </sheetView>
  </sheetViews>
  <sheetFormatPr baseColWidth="10" defaultRowHeight="15" x14ac:dyDescent="0.25"/>
  <cols>
    <col min="1" max="1" width="12.7109375" customWidth="1"/>
    <col min="2" max="2" width="12.85546875" customWidth="1"/>
    <col min="4" max="4" width="14.7109375" customWidth="1"/>
    <col min="6" max="6" width="26.140625" customWidth="1"/>
    <col min="7" max="7" width="26.5703125" customWidth="1"/>
    <col min="8" max="8" width="12.42578125" customWidth="1"/>
    <col min="9" max="9" width="20.7109375" customWidth="1"/>
  </cols>
  <sheetData>
    <row r="1" spans="1:9" x14ac:dyDescent="0.25">
      <c r="E1" s="1"/>
    </row>
    <row r="2" spans="1:9" x14ac:dyDescent="0.25">
      <c r="E2" s="1"/>
    </row>
    <row r="3" spans="1:9" x14ac:dyDescent="0.25">
      <c r="A3" s="2" t="s">
        <v>0</v>
      </c>
      <c r="B3" s="2"/>
      <c r="C3" s="2"/>
      <c r="D3" s="2"/>
      <c r="E3" s="2"/>
      <c r="F3" s="2"/>
      <c r="G3" s="2"/>
      <c r="H3" s="2"/>
      <c r="I3" s="2"/>
    </row>
    <row r="4" spans="1:9" ht="18.75" x14ac:dyDescent="0.3">
      <c r="A4" s="3" t="s">
        <v>1</v>
      </c>
      <c r="B4" s="3"/>
      <c r="C4" s="3"/>
      <c r="D4" s="3"/>
      <c r="E4" s="3"/>
      <c r="F4" s="3"/>
      <c r="G4" s="3"/>
      <c r="H4" s="3"/>
      <c r="I4" s="3"/>
    </row>
    <row r="5" spans="1:9" ht="18.75" x14ac:dyDescent="0.3">
      <c r="A5" s="3" t="s">
        <v>2</v>
      </c>
      <c r="B5" s="3"/>
      <c r="C5" s="3"/>
      <c r="D5" s="3"/>
      <c r="E5" s="3"/>
      <c r="F5" s="3"/>
      <c r="G5" s="3"/>
      <c r="H5" s="3"/>
      <c r="I5" s="3"/>
    </row>
    <row r="6" spans="1:9" ht="18.75" x14ac:dyDescent="0.3">
      <c r="A6" s="4" t="s">
        <v>3</v>
      </c>
      <c r="B6" s="4"/>
      <c r="C6" s="4"/>
      <c r="D6" s="4"/>
      <c r="E6" s="4"/>
      <c r="F6" s="4"/>
      <c r="G6" s="4"/>
      <c r="H6" s="4"/>
      <c r="I6" s="4"/>
    </row>
    <row r="7" spans="1:9" ht="47.25" x14ac:dyDescent="0.25">
      <c r="A7" s="5" t="s">
        <v>4</v>
      </c>
      <c r="B7" s="6" t="s">
        <v>5</v>
      </c>
      <c r="C7" s="7" t="s">
        <v>6</v>
      </c>
      <c r="D7" s="6" t="s">
        <v>7</v>
      </c>
      <c r="E7" s="6" t="s">
        <v>8</v>
      </c>
      <c r="F7" s="5" t="s">
        <v>9</v>
      </c>
      <c r="G7" s="5" t="s">
        <v>10</v>
      </c>
      <c r="H7" s="6" t="s">
        <v>11</v>
      </c>
      <c r="I7" s="5" t="s">
        <v>12</v>
      </c>
    </row>
    <row r="8" spans="1:9" x14ac:dyDescent="0.25">
      <c r="A8" s="8">
        <v>45809</v>
      </c>
      <c r="B8" s="8"/>
      <c r="C8" s="9" t="s">
        <v>13</v>
      </c>
      <c r="D8" s="10" t="s">
        <v>14</v>
      </c>
      <c r="E8" s="11" t="s">
        <v>15</v>
      </c>
      <c r="F8" s="12" t="s">
        <v>16</v>
      </c>
      <c r="G8" s="13" t="s">
        <v>17</v>
      </c>
      <c r="H8" s="14" t="s">
        <v>18</v>
      </c>
      <c r="I8" s="15">
        <v>93734.55</v>
      </c>
    </row>
    <row r="9" spans="1:9" x14ac:dyDescent="0.25">
      <c r="A9" s="8">
        <v>45809</v>
      </c>
      <c r="B9" s="8"/>
      <c r="C9" s="9" t="s">
        <v>19</v>
      </c>
      <c r="D9" s="10" t="s">
        <v>20</v>
      </c>
      <c r="E9" s="16" t="s">
        <v>15</v>
      </c>
      <c r="F9" s="13" t="s">
        <v>21</v>
      </c>
      <c r="G9" s="13" t="s">
        <v>22</v>
      </c>
      <c r="H9" s="14" t="s">
        <v>23</v>
      </c>
      <c r="I9" s="15">
        <v>18500</v>
      </c>
    </row>
    <row r="10" spans="1:9" x14ac:dyDescent="0.25">
      <c r="A10" s="17">
        <v>45809</v>
      </c>
      <c r="B10" s="12"/>
      <c r="C10" s="10" t="s">
        <v>24</v>
      </c>
      <c r="D10" s="10" t="s">
        <v>25</v>
      </c>
      <c r="E10" s="16" t="s">
        <v>26</v>
      </c>
      <c r="F10" s="12" t="s">
        <v>27</v>
      </c>
      <c r="G10" s="13" t="s">
        <v>28</v>
      </c>
      <c r="H10" s="14" t="s">
        <v>29</v>
      </c>
      <c r="I10" s="18">
        <v>5495</v>
      </c>
    </row>
    <row r="11" spans="1:9" x14ac:dyDescent="0.25">
      <c r="A11" s="17">
        <v>45811</v>
      </c>
      <c r="B11" s="12"/>
      <c r="C11" s="10" t="s">
        <v>30</v>
      </c>
      <c r="D11" s="10" t="s">
        <v>31</v>
      </c>
      <c r="E11" s="16" t="s">
        <v>26</v>
      </c>
      <c r="F11" s="12" t="s">
        <v>32</v>
      </c>
      <c r="G11" s="12" t="s">
        <v>33</v>
      </c>
      <c r="H11" s="19" t="s">
        <v>34</v>
      </c>
      <c r="I11" s="18">
        <v>29515.599999999999</v>
      </c>
    </row>
    <row r="12" spans="1:9" x14ac:dyDescent="0.25">
      <c r="A12" s="17">
        <v>45811</v>
      </c>
      <c r="B12" s="12"/>
      <c r="C12" s="10" t="s">
        <v>35</v>
      </c>
      <c r="D12" s="10" t="s">
        <v>36</v>
      </c>
      <c r="E12" s="16" t="s">
        <v>26</v>
      </c>
      <c r="F12" s="13" t="s">
        <v>37</v>
      </c>
      <c r="G12" s="13" t="s">
        <v>38</v>
      </c>
      <c r="H12" s="14" t="s">
        <v>34</v>
      </c>
      <c r="I12" s="20">
        <v>243108.59</v>
      </c>
    </row>
    <row r="13" spans="1:9" x14ac:dyDescent="0.25">
      <c r="A13" s="17">
        <v>45811</v>
      </c>
      <c r="B13" s="12"/>
      <c r="C13" s="10" t="s">
        <v>39</v>
      </c>
      <c r="D13" s="10" t="s">
        <v>40</v>
      </c>
      <c r="E13" s="16" t="s">
        <v>26</v>
      </c>
      <c r="F13" s="13" t="s">
        <v>37</v>
      </c>
      <c r="G13" s="13" t="s">
        <v>38</v>
      </c>
      <c r="H13" s="14" t="s">
        <v>34</v>
      </c>
      <c r="I13" s="20">
        <v>244593.8</v>
      </c>
    </row>
    <row r="14" spans="1:9" x14ac:dyDescent="0.25">
      <c r="A14" s="17">
        <v>45811</v>
      </c>
      <c r="B14" s="12"/>
      <c r="C14" s="10" t="s">
        <v>41</v>
      </c>
      <c r="D14" s="10" t="s">
        <v>42</v>
      </c>
      <c r="E14" s="16" t="s">
        <v>26</v>
      </c>
      <c r="F14" s="13" t="s">
        <v>43</v>
      </c>
      <c r="G14" s="13" t="s">
        <v>38</v>
      </c>
      <c r="H14" s="14" t="s">
        <v>34</v>
      </c>
      <c r="I14" s="18">
        <v>24123.7</v>
      </c>
    </row>
    <row r="15" spans="1:9" x14ac:dyDescent="0.25">
      <c r="A15" s="8">
        <v>45811</v>
      </c>
      <c r="B15" s="8"/>
      <c r="C15" s="9" t="s">
        <v>44</v>
      </c>
      <c r="D15" s="10" t="s">
        <v>45</v>
      </c>
      <c r="E15" s="16" t="s">
        <v>26</v>
      </c>
      <c r="F15" s="13" t="s">
        <v>46</v>
      </c>
      <c r="G15" s="13" t="s">
        <v>47</v>
      </c>
      <c r="H15" s="14" t="s">
        <v>48</v>
      </c>
      <c r="I15" s="15">
        <v>24536.75</v>
      </c>
    </row>
    <row r="16" spans="1:9" x14ac:dyDescent="0.25">
      <c r="A16" s="17">
        <v>45811</v>
      </c>
      <c r="B16" s="12"/>
      <c r="C16" s="10" t="s">
        <v>49</v>
      </c>
      <c r="D16" s="10" t="s">
        <v>50</v>
      </c>
      <c r="E16" s="16" t="s">
        <v>26</v>
      </c>
      <c r="F16" s="12" t="s">
        <v>51</v>
      </c>
      <c r="G16" s="21" t="s">
        <v>52</v>
      </c>
      <c r="H16" s="14" t="s">
        <v>53</v>
      </c>
      <c r="I16" s="18">
        <v>103250</v>
      </c>
    </row>
    <row r="17" spans="1:9" x14ac:dyDescent="0.25">
      <c r="A17" s="17">
        <v>45811</v>
      </c>
      <c r="B17" s="12"/>
      <c r="C17" s="10" t="s">
        <v>54</v>
      </c>
      <c r="D17" s="10" t="s">
        <v>55</v>
      </c>
      <c r="E17" s="16" t="s">
        <v>26</v>
      </c>
      <c r="F17" s="12" t="s">
        <v>56</v>
      </c>
      <c r="G17" s="13" t="s">
        <v>38</v>
      </c>
      <c r="H17" s="14" t="s">
        <v>34</v>
      </c>
      <c r="I17" s="18">
        <v>38575</v>
      </c>
    </row>
    <row r="18" spans="1:9" x14ac:dyDescent="0.25">
      <c r="A18" s="17"/>
      <c r="B18" s="12"/>
      <c r="C18" s="10" t="s">
        <v>57</v>
      </c>
      <c r="D18" s="10"/>
      <c r="E18" s="16" t="s">
        <v>26</v>
      </c>
      <c r="F18" s="22" t="s">
        <v>58</v>
      </c>
      <c r="G18" s="22"/>
      <c r="H18" s="19"/>
      <c r="I18" s="18">
        <v>0</v>
      </c>
    </row>
    <row r="19" spans="1:9" x14ac:dyDescent="0.25">
      <c r="A19" s="17"/>
      <c r="B19" s="12"/>
      <c r="C19" s="10" t="s">
        <v>59</v>
      </c>
      <c r="D19" s="10"/>
      <c r="E19" s="16"/>
      <c r="F19" s="12" t="s">
        <v>60</v>
      </c>
      <c r="G19" s="12"/>
      <c r="H19" s="19"/>
      <c r="I19" s="18">
        <v>0</v>
      </c>
    </row>
    <row r="20" spans="1:9" x14ac:dyDescent="0.25">
      <c r="A20" s="17">
        <v>45831</v>
      </c>
      <c r="B20" s="12" t="s">
        <v>61</v>
      </c>
      <c r="C20" s="10" t="s">
        <v>62</v>
      </c>
      <c r="D20" s="10" t="s">
        <v>63</v>
      </c>
      <c r="E20" s="16" t="s">
        <v>26</v>
      </c>
      <c r="F20" s="12" t="s">
        <v>64</v>
      </c>
      <c r="G20" s="12" t="s">
        <v>65</v>
      </c>
      <c r="H20" s="19" t="s">
        <v>66</v>
      </c>
      <c r="I20" s="18">
        <v>199000</v>
      </c>
    </row>
    <row r="21" spans="1:9" x14ac:dyDescent="0.25">
      <c r="A21" s="17"/>
      <c r="B21" s="12"/>
      <c r="C21" s="10" t="s">
        <v>67</v>
      </c>
      <c r="D21" s="10"/>
      <c r="E21" s="16"/>
      <c r="F21" s="12" t="s">
        <v>68</v>
      </c>
      <c r="G21" s="12"/>
      <c r="H21" s="19"/>
      <c r="I21" s="18"/>
    </row>
    <row r="22" spans="1:9" x14ac:dyDescent="0.25">
      <c r="A22" s="17"/>
      <c r="B22" s="12"/>
      <c r="C22" s="10" t="s">
        <v>69</v>
      </c>
      <c r="D22" s="10"/>
      <c r="E22" s="16"/>
      <c r="F22" s="12" t="s">
        <v>70</v>
      </c>
      <c r="G22" s="12"/>
      <c r="H22" s="19"/>
      <c r="I22" s="18"/>
    </row>
    <row r="23" spans="1:9" x14ac:dyDescent="0.25">
      <c r="A23" s="17">
        <v>45811</v>
      </c>
      <c r="B23" s="12"/>
      <c r="C23" s="10" t="s">
        <v>71</v>
      </c>
      <c r="D23" s="10" t="s">
        <v>72</v>
      </c>
      <c r="E23" s="16" t="s">
        <v>26</v>
      </c>
      <c r="F23" s="12" t="s">
        <v>73</v>
      </c>
      <c r="G23" s="13" t="s">
        <v>38</v>
      </c>
      <c r="H23" s="14" t="s">
        <v>34</v>
      </c>
      <c r="I23" s="18">
        <v>36816</v>
      </c>
    </row>
    <row r="24" spans="1:9" x14ac:dyDescent="0.25">
      <c r="A24" s="17">
        <v>45811</v>
      </c>
      <c r="B24" s="12"/>
      <c r="C24" s="10" t="s">
        <v>74</v>
      </c>
      <c r="D24" s="10" t="s">
        <v>75</v>
      </c>
      <c r="E24" s="16" t="s">
        <v>26</v>
      </c>
      <c r="F24" s="12" t="s">
        <v>76</v>
      </c>
      <c r="G24" s="13" t="s">
        <v>38</v>
      </c>
      <c r="H24" s="14" t="s">
        <v>34</v>
      </c>
      <c r="I24" s="18">
        <v>830148.26</v>
      </c>
    </row>
    <row r="25" spans="1:9" x14ac:dyDescent="0.25">
      <c r="A25" s="17">
        <v>45811</v>
      </c>
      <c r="B25" s="12"/>
      <c r="C25" s="10" t="s">
        <v>77</v>
      </c>
      <c r="D25" s="10" t="s">
        <v>78</v>
      </c>
      <c r="E25" s="16" t="s">
        <v>26</v>
      </c>
      <c r="F25" s="12" t="s">
        <v>79</v>
      </c>
      <c r="G25" s="12" t="s">
        <v>33</v>
      </c>
      <c r="H25" s="19" t="s">
        <v>34</v>
      </c>
      <c r="I25" s="18">
        <v>139441.1</v>
      </c>
    </row>
    <row r="26" spans="1:9" x14ac:dyDescent="0.25">
      <c r="A26" s="17">
        <v>45811</v>
      </c>
      <c r="B26" s="12"/>
      <c r="C26" s="10" t="s">
        <v>80</v>
      </c>
      <c r="D26" s="10" t="s">
        <v>81</v>
      </c>
      <c r="E26" s="16" t="s">
        <v>26</v>
      </c>
      <c r="F26" s="13" t="s">
        <v>82</v>
      </c>
      <c r="G26" s="13" t="s">
        <v>38</v>
      </c>
      <c r="H26" s="14" t="s">
        <v>34</v>
      </c>
      <c r="I26" s="18">
        <v>211484</v>
      </c>
    </row>
    <row r="27" spans="1:9" x14ac:dyDescent="0.25">
      <c r="A27" s="17">
        <v>45811</v>
      </c>
      <c r="B27" s="12"/>
      <c r="C27" s="10" t="s">
        <v>83</v>
      </c>
      <c r="D27" s="10" t="s">
        <v>84</v>
      </c>
      <c r="E27" s="16" t="s">
        <v>26</v>
      </c>
      <c r="F27" s="12" t="s">
        <v>85</v>
      </c>
      <c r="G27" s="13" t="s">
        <v>47</v>
      </c>
      <c r="H27" s="14" t="s">
        <v>48</v>
      </c>
      <c r="I27" s="18">
        <f>23600</f>
        <v>23600</v>
      </c>
    </row>
    <row r="28" spans="1:9" x14ac:dyDescent="0.25">
      <c r="A28" s="17">
        <v>45812</v>
      </c>
      <c r="B28" s="12"/>
      <c r="C28" s="10" t="s">
        <v>86</v>
      </c>
      <c r="D28" s="10" t="s">
        <v>87</v>
      </c>
      <c r="E28" s="16" t="s">
        <v>26</v>
      </c>
      <c r="F28" s="12" t="s">
        <v>88</v>
      </c>
      <c r="G28" s="23" t="s">
        <v>89</v>
      </c>
      <c r="H28" s="14" t="s">
        <v>90</v>
      </c>
      <c r="I28" s="18">
        <v>20856</v>
      </c>
    </row>
    <row r="29" spans="1:9" x14ac:dyDescent="0.25">
      <c r="A29" s="17">
        <v>45812</v>
      </c>
      <c r="B29" s="12"/>
      <c r="C29" s="10" t="s">
        <v>91</v>
      </c>
      <c r="D29" s="10" t="s">
        <v>92</v>
      </c>
      <c r="E29" s="16" t="s">
        <v>26</v>
      </c>
      <c r="F29" s="13" t="s">
        <v>93</v>
      </c>
      <c r="G29" s="23" t="s">
        <v>89</v>
      </c>
      <c r="H29" s="14" t="s">
        <v>90</v>
      </c>
      <c r="I29" s="18">
        <v>87817.99</v>
      </c>
    </row>
    <row r="30" spans="1:9" x14ac:dyDescent="0.25">
      <c r="A30" s="17">
        <v>45812</v>
      </c>
      <c r="B30" s="12"/>
      <c r="C30" s="10" t="s">
        <v>94</v>
      </c>
      <c r="D30" s="10" t="s">
        <v>95</v>
      </c>
      <c r="E30" s="16" t="s">
        <v>26</v>
      </c>
      <c r="F30" s="13" t="s">
        <v>96</v>
      </c>
      <c r="G30" s="13" t="s">
        <v>97</v>
      </c>
      <c r="H30" s="14" t="s">
        <v>98</v>
      </c>
      <c r="I30" s="18">
        <v>78000</v>
      </c>
    </row>
    <row r="31" spans="1:9" x14ac:dyDescent="0.25">
      <c r="A31" s="17">
        <v>45812</v>
      </c>
      <c r="B31" s="12"/>
      <c r="C31" s="10" t="s">
        <v>99</v>
      </c>
      <c r="D31" s="10" t="s">
        <v>100</v>
      </c>
      <c r="E31" s="16" t="s">
        <v>26</v>
      </c>
      <c r="F31" s="12" t="s">
        <v>101</v>
      </c>
      <c r="G31" s="13" t="s">
        <v>102</v>
      </c>
      <c r="H31" s="14" t="s">
        <v>98</v>
      </c>
      <c r="I31" s="18">
        <v>131500</v>
      </c>
    </row>
    <row r="32" spans="1:9" x14ac:dyDescent="0.25">
      <c r="A32" s="17">
        <v>45812</v>
      </c>
      <c r="B32" s="12"/>
      <c r="C32" s="10" t="s">
        <v>103</v>
      </c>
      <c r="D32" s="10" t="s">
        <v>104</v>
      </c>
      <c r="E32" s="16" t="s">
        <v>26</v>
      </c>
      <c r="F32" s="12" t="s">
        <v>73</v>
      </c>
      <c r="G32" s="13" t="s">
        <v>102</v>
      </c>
      <c r="H32" s="14" t="s">
        <v>98</v>
      </c>
      <c r="I32" s="18">
        <v>6000</v>
      </c>
    </row>
    <row r="33" spans="1:9" x14ac:dyDescent="0.25">
      <c r="A33" s="17">
        <v>45812</v>
      </c>
      <c r="B33" s="12"/>
      <c r="C33" s="10" t="s">
        <v>105</v>
      </c>
      <c r="D33" s="10" t="s">
        <v>106</v>
      </c>
      <c r="E33" s="16" t="s">
        <v>26</v>
      </c>
      <c r="F33" s="12" t="s">
        <v>56</v>
      </c>
      <c r="G33" s="23" t="s">
        <v>107</v>
      </c>
      <c r="H33" s="14" t="s">
        <v>90</v>
      </c>
      <c r="I33" s="18">
        <v>77805.759999999995</v>
      </c>
    </row>
    <row r="34" spans="1:9" x14ac:dyDescent="0.25">
      <c r="A34" s="17">
        <v>45813</v>
      </c>
      <c r="B34" s="12"/>
      <c r="C34" s="10" t="s">
        <v>108</v>
      </c>
      <c r="D34" s="10" t="s">
        <v>109</v>
      </c>
      <c r="E34" s="16" t="s">
        <v>26</v>
      </c>
      <c r="F34" s="12" t="s">
        <v>110</v>
      </c>
      <c r="G34" s="23" t="s">
        <v>107</v>
      </c>
      <c r="H34" s="14" t="s">
        <v>90</v>
      </c>
      <c r="I34" s="18">
        <v>16992</v>
      </c>
    </row>
    <row r="35" spans="1:9" x14ac:dyDescent="0.25">
      <c r="A35" s="17">
        <v>45813</v>
      </c>
      <c r="B35" s="12"/>
      <c r="C35" s="10" t="s">
        <v>111</v>
      </c>
      <c r="D35" s="10" t="s">
        <v>112</v>
      </c>
      <c r="E35" s="16" t="s">
        <v>26</v>
      </c>
      <c r="F35" s="13" t="s">
        <v>113</v>
      </c>
      <c r="G35" s="13" t="s">
        <v>114</v>
      </c>
      <c r="H35" s="14" t="s">
        <v>90</v>
      </c>
      <c r="I35" s="18">
        <v>239540</v>
      </c>
    </row>
    <row r="36" spans="1:9" x14ac:dyDescent="0.25">
      <c r="A36" s="17"/>
      <c r="B36" s="12"/>
      <c r="C36" s="10" t="s">
        <v>115</v>
      </c>
      <c r="D36" s="10"/>
      <c r="E36" s="16"/>
      <c r="F36" s="13" t="s">
        <v>116</v>
      </c>
      <c r="G36" s="13" t="s">
        <v>116</v>
      </c>
      <c r="H36" s="14"/>
      <c r="I36" s="18">
        <v>0</v>
      </c>
    </row>
    <row r="37" spans="1:9" x14ac:dyDescent="0.25">
      <c r="A37" s="17">
        <v>45835</v>
      </c>
      <c r="B37" s="12" t="s">
        <v>117</v>
      </c>
      <c r="C37" s="10" t="s">
        <v>118</v>
      </c>
      <c r="D37" s="10" t="s">
        <v>119</v>
      </c>
      <c r="E37" s="16" t="s">
        <v>26</v>
      </c>
      <c r="F37" s="13" t="s">
        <v>120</v>
      </c>
      <c r="G37" s="13" t="s">
        <v>121</v>
      </c>
      <c r="H37" s="14" t="s">
        <v>122</v>
      </c>
      <c r="I37" s="18">
        <v>111000.24</v>
      </c>
    </row>
    <row r="38" spans="1:9" x14ac:dyDescent="0.25">
      <c r="A38" s="17">
        <v>45825</v>
      </c>
      <c r="B38" s="12" t="s">
        <v>123</v>
      </c>
      <c r="C38" s="10" t="s">
        <v>124</v>
      </c>
      <c r="D38" s="10" t="s">
        <v>125</v>
      </c>
      <c r="E38" s="16" t="s">
        <v>26</v>
      </c>
      <c r="F38" s="13" t="s">
        <v>126</v>
      </c>
      <c r="G38" s="23" t="s">
        <v>127</v>
      </c>
      <c r="H38" s="14" t="s">
        <v>98</v>
      </c>
      <c r="I38" s="18">
        <v>153000</v>
      </c>
    </row>
    <row r="39" spans="1:9" x14ac:dyDescent="0.25">
      <c r="A39" s="17">
        <v>45813</v>
      </c>
      <c r="B39" s="12"/>
      <c r="C39" s="10" t="s">
        <v>128</v>
      </c>
      <c r="D39" s="10" t="s">
        <v>129</v>
      </c>
      <c r="E39" s="16" t="s">
        <v>26</v>
      </c>
      <c r="F39" s="12" t="s">
        <v>130</v>
      </c>
      <c r="G39" s="13" t="s">
        <v>102</v>
      </c>
      <c r="H39" s="14" t="s">
        <v>98</v>
      </c>
      <c r="I39" s="18">
        <v>206606.4</v>
      </c>
    </row>
    <row r="40" spans="1:9" x14ac:dyDescent="0.25">
      <c r="A40" s="17">
        <v>45813</v>
      </c>
      <c r="B40" s="12"/>
      <c r="C40" s="10" t="s">
        <v>131</v>
      </c>
      <c r="D40" s="10" t="s">
        <v>132</v>
      </c>
      <c r="E40" s="16" t="s">
        <v>26</v>
      </c>
      <c r="F40" s="12" t="s">
        <v>133</v>
      </c>
      <c r="G40" s="12" t="s">
        <v>134</v>
      </c>
      <c r="H40" s="19" t="s">
        <v>98</v>
      </c>
      <c r="I40" s="18">
        <v>97200</v>
      </c>
    </row>
    <row r="41" spans="1:9" x14ac:dyDescent="0.25">
      <c r="A41" s="17">
        <v>45813</v>
      </c>
      <c r="B41" s="12"/>
      <c r="C41" s="10" t="s">
        <v>135</v>
      </c>
      <c r="D41" s="10" t="s">
        <v>136</v>
      </c>
      <c r="E41" s="16" t="s">
        <v>26</v>
      </c>
      <c r="F41" s="12" t="s">
        <v>137</v>
      </c>
      <c r="G41" s="13" t="s">
        <v>102</v>
      </c>
      <c r="H41" s="14" t="s">
        <v>98</v>
      </c>
      <c r="I41" s="18">
        <v>199200</v>
      </c>
    </row>
    <row r="42" spans="1:9" x14ac:dyDescent="0.25">
      <c r="A42" s="17">
        <v>45814</v>
      </c>
      <c r="B42" s="12"/>
      <c r="C42" s="10" t="s">
        <v>138</v>
      </c>
      <c r="D42" s="10" t="s">
        <v>139</v>
      </c>
      <c r="E42" s="16" t="s">
        <v>26</v>
      </c>
      <c r="F42" s="12" t="s">
        <v>76</v>
      </c>
      <c r="G42" s="13" t="s">
        <v>102</v>
      </c>
      <c r="H42" s="14" t="s">
        <v>98</v>
      </c>
      <c r="I42" s="18">
        <v>156000</v>
      </c>
    </row>
    <row r="43" spans="1:9" x14ac:dyDescent="0.25">
      <c r="A43" s="17">
        <v>45814</v>
      </c>
      <c r="B43" s="12"/>
      <c r="C43" s="10" t="s">
        <v>140</v>
      </c>
      <c r="D43" s="10" t="s">
        <v>141</v>
      </c>
      <c r="E43" s="16" t="s">
        <v>26</v>
      </c>
      <c r="F43" s="12" t="s">
        <v>142</v>
      </c>
      <c r="G43" s="13" t="s">
        <v>102</v>
      </c>
      <c r="H43" s="14" t="s">
        <v>98</v>
      </c>
      <c r="I43" s="18">
        <v>9072</v>
      </c>
    </row>
    <row r="44" spans="1:9" x14ac:dyDescent="0.25">
      <c r="A44" s="17">
        <v>45814</v>
      </c>
      <c r="B44" s="12"/>
      <c r="C44" s="10" t="s">
        <v>143</v>
      </c>
      <c r="D44" s="10" t="s">
        <v>144</v>
      </c>
      <c r="E44" s="16" t="s">
        <v>26</v>
      </c>
      <c r="F44" s="12" t="s">
        <v>145</v>
      </c>
      <c r="G44" s="13" t="s">
        <v>134</v>
      </c>
      <c r="H44" s="14" t="s">
        <v>98</v>
      </c>
      <c r="I44" s="18">
        <v>72720</v>
      </c>
    </row>
    <row r="45" spans="1:9" ht="24.75" x14ac:dyDescent="0.25">
      <c r="A45" s="17">
        <v>45814</v>
      </c>
      <c r="B45" s="12"/>
      <c r="C45" s="10" t="s">
        <v>146</v>
      </c>
      <c r="D45" s="10" t="s">
        <v>147</v>
      </c>
      <c r="E45" s="16" t="s">
        <v>26</v>
      </c>
      <c r="F45" s="13" t="s">
        <v>148</v>
      </c>
      <c r="G45" s="13" t="s">
        <v>149</v>
      </c>
      <c r="H45" s="14" t="s">
        <v>150</v>
      </c>
      <c r="I45" s="18">
        <v>34407</v>
      </c>
    </row>
    <row r="46" spans="1:9" ht="24.75" x14ac:dyDescent="0.25">
      <c r="A46" s="17">
        <v>45816</v>
      </c>
      <c r="B46" s="12"/>
      <c r="C46" s="10" t="s">
        <v>151</v>
      </c>
      <c r="D46" s="10" t="s">
        <v>152</v>
      </c>
      <c r="E46" s="16" t="s">
        <v>26</v>
      </c>
      <c r="F46" s="13" t="s">
        <v>153</v>
      </c>
      <c r="G46" s="13" t="s">
        <v>154</v>
      </c>
      <c r="H46" s="14" t="s">
        <v>155</v>
      </c>
      <c r="I46" s="18">
        <v>81668.73</v>
      </c>
    </row>
    <row r="47" spans="1:9" x14ac:dyDescent="0.25">
      <c r="A47" s="17">
        <v>45817</v>
      </c>
      <c r="B47" s="12"/>
      <c r="C47" s="10" t="s">
        <v>156</v>
      </c>
      <c r="D47" s="10" t="s">
        <v>157</v>
      </c>
      <c r="E47" s="16" t="s">
        <v>26</v>
      </c>
      <c r="F47" s="12" t="s">
        <v>158</v>
      </c>
      <c r="G47" s="13" t="s">
        <v>159</v>
      </c>
      <c r="H47" s="14" t="s">
        <v>160</v>
      </c>
      <c r="I47" s="18">
        <v>12010.24</v>
      </c>
    </row>
    <row r="48" spans="1:9" x14ac:dyDescent="0.25">
      <c r="A48" s="17">
        <v>45817</v>
      </c>
      <c r="B48" s="12"/>
      <c r="C48" s="10" t="s">
        <v>161</v>
      </c>
      <c r="D48" s="10" t="s">
        <v>162</v>
      </c>
      <c r="E48" s="16" t="s">
        <v>26</v>
      </c>
      <c r="F48" s="12" t="s">
        <v>46</v>
      </c>
      <c r="G48" s="13" t="s">
        <v>163</v>
      </c>
      <c r="H48" s="14" t="s">
        <v>164</v>
      </c>
      <c r="I48" s="18">
        <v>7816.7</v>
      </c>
    </row>
    <row r="49" spans="1:9" x14ac:dyDescent="0.25">
      <c r="A49" s="17">
        <v>45817</v>
      </c>
      <c r="B49" s="12"/>
      <c r="C49" s="10" t="s">
        <v>165</v>
      </c>
      <c r="D49" s="10" t="s">
        <v>166</v>
      </c>
      <c r="E49" s="16" t="s">
        <v>26</v>
      </c>
      <c r="F49" s="13" t="s">
        <v>167</v>
      </c>
      <c r="G49" s="13" t="s">
        <v>163</v>
      </c>
      <c r="H49" s="14" t="s">
        <v>164</v>
      </c>
      <c r="I49" s="18">
        <v>47250</v>
      </c>
    </row>
    <row r="50" spans="1:9" x14ac:dyDescent="0.25">
      <c r="A50" s="17">
        <v>45817</v>
      </c>
      <c r="B50" s="12"/>
      <c r="C50" s="10" t="s">
        <v>168</v>
      </c>
      <c r="D50" s="10" t="s">
        <v>169</v>
      </c>
      <c r="E50" s="16" t="s">
        <v>26</v>
      </c>
      <c r="F50" s="13" t="s">
        <v>167</v>
      </c>
      <c r="G50" s="13" t="s">
        <v>163</v>
      </c>
      <c r="H50" s="14" t="s">
        <v>164</v>
      </c>
      <c r="I50" s="18">
        <v>14529</v>
      </c>
    </row>
    <row r="51" spans="1:9" x14ac:dyDescent="0.25">
      <c r="A51" s="17">
        <v>45817</v>
      </c>
      <c r="B51" s="12"/>
      <c r="C51" s="10" t="s">
        <v>170</v>
      </c>
      <c r="D51" s="10" t="s">
        <v>171</v>
      </c>
      <c r="E51" s="16" t="s">
        <v>26</v>
      </c>
      <c r="F51" s="12" t="s">
        <v>172</v>
      </c>
      <c r="G51" s="13" t="s">
        <v>173</v>
      </c>
      <c r="H51" s="14" t="s">
        <v>174</v>
      </c>
      <c r="I51" s="18">
        <v>6035</v>
      </c>
    </row>
    <row r="52" spans="1:9" x14ac:dyDescent="0.25">
      <c r="A52" s="17">
        <v>45818</v>
      </c>
      <c r="B52" s="12"/>
      <c r="C52" s="10" t="s">
        <v>175</v>
      </c>
      <c r="D52" s="10" t="s">
        <v>176</v>
      </c>
      <c r="E52" s="16" t="s">
        <v>26</v>
      </c>
      <c r="F52" s="12" t="s">
        <v>85</v>
      </c>
      <c r="G52" s="13" t="s">
        <v>47</v>
      </c>
      <c r="H52" s="14" t="s">
        <v>48</v>
      </c>
      <c r="I52" s="18">
        <v>7965</v>
      </c>
    </row>
    <row r="53" spans="1:9" ht="18.75" customHeight="1" x14ac:dyDescent="0.25">
      <c r="A53" s="17">
        <v>45818</v>
      </c>
      <c r="B53" s="12"/>
      <c r="C53" s="10" t="s">
        <v>177</v>
      </c>
      <c r="D53" s="10" t="s">
        <v>178</v>
      </c>
      <c r="E53" s="16" t="s">
        <v>26</v>
      </c>
      <c r="F53" s="12" t="s">
        <v>179</v>
      </c>
      <c r="G53" s="13" t="s">
        <v>134</v>
      </c>
      <c r="H53" s="14" t="s">
        <v>98</v>
      </c>
      <c r="I53" s="18">
        <v>112366</v>
      </c>
    </row>
    <row r="54" spans="1:9" x14ac:dyDescent="0.25">
      <c r="A54" s="17">
        <v>45818</v>
      </c>
      <c r="B54" s="12"/>
      <c r="C54" s="10" t="s">
        <v>180</v>
      </c>
      <c r="D54" s="10" t="s">
        <v>181</v>
      </c>
      <c r="E54" s="16" t="s">
        <v>26</v>
      </c>
      <c r="F54" s="12" t="s">
        <v>182</v>
      </c>
      <c r="G54" s="13" t="s">
        <v>163</v>
      </c>
      <c r="H54" s="14" t="s">
        <v>164</v>
      </c>
      <c r="I54" s="18">
        <v>222800</v>
      </c>
    </row>
    <row r="55" spans="1:9" x14ac:dyDescent="0.25">
      <c r="A55" s="17">
        <v>45819</v>
      </c>
      <c r="B55" s="12"/>
      <c r="C55" s="10" t="s">
        <v>183</v>
      </c>
      <c r="D55" s="10" t="s">
        <v>184</v>
      </c>
      <c r="E55" s="16" t="s">
        <v>26</v>
      </c>
      <c r="F55" s="12" t="s">
        <v>185</v>
      </c>
      <c r="G55" s="13" t="s">
        <v>186</v>
      </c>
      <c r="H55" s="14" t="s">
        <v>187</v>
      </c>
      <c r="I55" s="18">
        <v>215557.5</v>
      </c>
    </row>
    <row r="56" spans="1:9" x14ac:dyDescent="0.25">
      <c r="A56" s="17">
        <v>45819</v>
      </c>
      <c r="B56" s="12"/>
      <c r="C56" s="10" t="s">
        <v>188</v>
      </c>
      <c r="D56" s="10" t="s">
        <v>189</v>
      </c>
      <c r="E56" s="16" t="s">
        <v>26</v>
      </c>
      <c r="F56" s="13" t="s">
        <v>190</v>
      </c>
      <c r="G56" s="13" t="s">
        <v>163</v>
      </c>
      <c r="H56" s="14" t="s">
        <v>164</v>
      </c>
      <c r="I56" s="18">
        <v>45559.56</v>
      </c>
    </row>
    <row r="57" spans="1:9" x14ac:dyDescent="0.25">
      <c r="A57" s="17">
        <v>45820</v>
      </c>
      <c r="B57" s="12"/>
      <c r="C57" s="10" t="s">
        <v>191</v>
      </c>
      <c r="D57" s="10" t="s">
        <v>192</v>
      </c>
      <c r="E57" s="16" t="s">
        <v>26</v>
      </c>
      <c r="F57" s="12" t="s">
        <v>193</v>
      </c>
      <c r="G57" s="21" t="s">
        <v>194</v>
      </c>
      <c r="H57" s="14" t="s">
        <v>195</v>
      </c>
      <c r="I57" s="18">
        <v>11100</v>
      </c>
    </row>
    <row r="58" spans="1:9" x14ac:dyDescent="0.25">
      <c r="A58" s="17">
        <v>45820</v>
      </c>
      <c r="B58" s="12"/>
      <c r="C58" s="10" t="s">
        <v>196</v>
      </c>
      <c r="D58" s="10" t="s">
        <v>197</v>
      </c>
      <c r="E58" s="16" t="s">
        <v>26</v>
      </c>
      <c r="F58" s="12" t="s">
        <v>198</v>
      </c>
      <c r="G58" s="12" t="s">
        <v>199</v>
      </c>
      <c r="H58" s="19" t="s">
        <v>200</v>
      </c>
      <c r="I58" s="18">
        <v>119961.22</v>
      </c>
    </row>
    <row r="59" spans="1:9" x14ac:dyDescent="0.25">
      <c r="A59" s="17">
        <v>45820</v>
      </c>
      <c r="B59" s="12"/>
      <c r="C59" s="10" t="s">
        <v>201</v>
      </c>
      <c r="D59" s="10" t="s">
        <v>202</v>
      </c>
      <c r="E59" s="16" t="s">
        <v>15</v>
      </c>
      <c r="F59" s="24" t="s">
        <v>203</v>
      </c>
      <c r="G59" s="13" t="s">
        <v>204</v>
      </c>
      <c r="H59" s="14" t="s">
        <v>34</v>
      </c>
      <c r="I59" s="18">
        <v>68001</v>
      </c>
    </row>
    <row r="60" spans="1:9" x14ac:dyDescent="0.25">
      <c r="A60" s="17">
        <v>45820</v>
      </c>
      <c r="B60" s="12"/>
      <c r="C60" s="10" t="s">
        <v>205</v>
      </c>
      <c r="D60" s="10" t="s">
        <v>206</v>
      </c>
      <c r="E60" s="16" t="s">
        <v>26</v>
      </c>
      <c r="F60" s="25" t="s">
        <v>207</v>
      </c>
      <c r="G60" s="21" t="s">
        <v>194</v>
      </c>
      <c r="H60" s="14" t="s">
        <v>195</v>
      </c>
      <c r="I60" s="18">
        <v>64009.04</v>
      </c>
    </row>
    <row r="61" spans="1:9" x14ac:dyDescent="0.25">
      <c r="A61" s="17">
        <v>45820</v>
      </c>
      <c r="B61" s="12"/>
      <c r="C61" s="10" t="s">
        <v>208</v>
      </c>
      <c r="D61" s="10" t="s">
        <v>209</v>
      </c>
      <c r="E61" s="16" t="s">
        <v>26</v>
      </c>
      <c r="F61" s="13" t="s">
        <v>210</v>
      </c>
      <c r="G61" s="13" t="s">
        <v>211</v>
      </c>
      <c r="H61" s="14" t="s">
        <v>90</v>
      </c>
      <c r="I61" s="18">
        <v>64185.54</v>
      </c>
    </row>
    <row r="62" spans="1:9" x14ac:dyDescent="0.25">
      <c r="A62" s="17">
        <v>45821</v>
      </c>
      <c r="B62" s="12"/>
      <c r="C62" s="10" t="s">
        <v>212</v>
      </c>
      <c r="D62" s="10" t="s">
        <v>213</v>
      </c>
      <c r="E62" s="16" t="s">
        <v>15</v>
      </c>
      <c r="F62" s="12" t="s">
        <v>214</v>
      </c>
      <c r="G62" s="12" t="s">
        <v>215</v>
      </c>
      <c r="H62" s="19" t="s">
        <v>216</v>
      </c>
      <c r="I62" s="18">
        <f>3000</f>
        <v>3000</v>
      </c>
    </row>
    <row r="63" spans="1:9" x14ac:dyDescent="0.25">
      <c r="A63" s="17">
        <v>45824</v>
      </c>
      <c r="B63" s="12"/>
      <c r="C63" s="10" t="s">
        <v>217</v>
      </c>
      <c r="D63" s="10" t="s">
        <v>218</v>
      </c>
      <c r="E63" s="16" t="s">
        <v>26</v>
      </c>
      <c r="F63" s="12" t="s">
        <v>219</v>
      </c>
      <c r="G63" s="13" t="s">
        <v>17</v>
      </c>
      <c r="H63" s="14" t="s">
        <v>18</v>
      </c>
      <c r="I63" s="18">
        <v>4092.4</v>
      </c>
    </row>
    <row r="64" spans="1:9" x14ac:dyDescent="0.25">
      <c r="A64" s="17">
        <v>45824</v>
      </c>
      <c r="B64" s="12"/>
      <c r="C64" s="10" t="s">
        <v>220</v>
      </c>
      <c r="D64" s="10" t="s">
        <v>221</v>
      </c>
      <c r="E64" s="16" t="s">
        <v>26</v>
      </c>
      <c r="F64" s="12" t="s">
        <v>219</v>
      </c>
      <c r="G64" s="13" t="s">
        <v>17</v>
      </c>
      <c r="H64" s="14" t="s">
        <v>18</v>
      </c>
      <c r="I64" s="18">
        <v>12886.99</v>
      </c>
    </row>
    <row r="65" spans="1:9" x14ac:dyDescent="0.25">
      <c r="A65" s="17">
        <v>45824</v>
      </c>
      <c r="B65" s="12"/>
      <c r="C65" s="10" t="s">
        <v>222</v>
      </c>
      <c r="D65" s="10" t="s">
        <v>223</v>
      </c>
      <c r="E65" s="16" t="s">
        <v>26</v>
      </c>
      <c r="F65" s="12" t="s">
        <v>224</v>
      </c>
      <c r="G65" s="13" t="s">
        <v>47</v>
      </c>
      <c r="H65" s="14" t="s">
        <v>48</v>
      </c>
      <c r="I65" s="18">
        <v>6150</v>
      </c>
    </row>
    <row r="66" spans="1:9" x14ac:dyDescent="0.25">
      <c r="A66" s="17">
        <v>45824</v>
      </c>
      <c r="B66" s="12"/>
      <c r="C66" s="10" t="s">
        <v>225</v>
      </c>
      <c r="D66" s="10" t="s">
        <v>226</v>
      </c>
      <c r="E66" s="16" t="s">
        <v>26</v>
      </c>
      <c r="F66" s="12" t="s">
        <v>46</v>
      </c>
      <c r="G66" s="13" t="s">
        <v>163</v>
      </c>
      <c r="H66" s="14" t="s">
        <v>164</v>
      </c>
      <c r="I66" s="18">
        <v>5139.6000000000004</v>
      </c>
    </row>
    <row r="67" spans="1:9" x14ac:dyDescent="0.25">
      <c r="A67" s="17">
        <v>45820</v>
      </c>
      <c r="B67" s="12"/>
      <c r="C67" s="10" t="s">
        <v>227</v>
      </c>
      <c r="D67" s="10" t="s">
        <v>228</v>
      </c>
      <c r="E67" s="16" t="s">
        <v>26</v>
      </c>
      <c r="F67" s="12" t="s">
        <v>229</v>
      </c>
      <c r="G67" s="21" t="s">
        <v>194</v>
      </c>
      <c r="H67" s="14" t="s">
        <v>195</v>
      </c>
      <c r="I67" s="18">
        <v>7434</v>
      </c>
    </row>
    <row r="68" spans="1:9" x14ac:dyDescent="0.25">
      <c r="A68" s="17">
        <v>45824</v>
      </c>
      <c r="B68" s="12"/>
      <c r="C68" s="10" t="s">
        <v>230</v>
      </c>
      <c r="D68" s="10" t="s">
        <v>231</v>
      </c>
      <c r="E68" s="16" t="s">
        <v>26</v>
      </c>
      <c r="F68" s="12" t="s">
        <v>232</v>
      </c>
      <c r="G68" s="21" t="s">
        <v>194</v>
      </c>
      <c r="H68" s="14" t="s">
        <v>195</v>
      </c>
      <c r="I68" s="18">
        <v>40650</v>
      </c>
    </row>
    <row r="69" spans="1:9" x14ac:dyDescent="0.25">
      <c r="A69" s="17">
        <v>45824</v>
      </c>
      <c r="B69" s="12"/>
      <c r="C69" s="10" t="s">
        <v>233</v>
      </c>
      <c r="D69" s="10" t="s">
        <v>106</v>
      </c>
      <c r="E69" s="16" t="s">
        <v>15</v>
      </c>
      <c r="F69" s="12" t="s">
        <v>73</v>
      </c>
      <c r="G69" s="13" t="s">
        <v>102</v>
      </c>
      <c r="H69" s="14" t="s">
        <v>98</v>
      </c>
      <c r="I69" s="18">
        <v>29600</v>
      </c>
    </row>
    <row r="70" spans="1:9" x14ac:dyDescent="0.25">
      <c r="A70" s="17">
        <v>45825</v>
      </c>
      <c r="B70" s="12"/>
      <c r="C70" s="10" t="s">
        <v>234</v>
      </c>
      <c r="D70" s="10" t="s">
        <v>235</v>
      </c>
      <c r="E70" s="16" t="s">
        <v>26</v>
      </c>
      <c r="F70" s="12" t="s">
        <v>236</v>
      </c>
      <c r="G70" s="13" t="s">
        <v>237</v>
      </c>
      <c r="H70" s="14" t="s">
        <v>238</v>
      </c>
      <c r="I70" s="18">
        <v>10000</v>
      </c>
    </row>
    <row r="71" spans="1:9" x14ac:dyDescent="0.25">
      <c r="A71" s="17">
        <v>45825</v>
      </c>
      <c r="B71" s="12"/>
      <c r="C71" s="10" t="s">
        <v>239</v>
      </c>
      <c r="D71" s="10" t="s">
        <v>240</v>
      </c>
      <c r="E71" s="16" t="s">
        <v>26</v>
      </c>
      <c r="F71" s="13" t="s">
        <v>148</v>
      </c>
      <c r="G71" s="13" t="s">
        <v>163</v>
      </c>
      <c r="H71" s="14" t="s">
        <v>164</v>
      </c>
      <c r="I71" s="18">
        <v>3005</v>
      </c>
    </row>
    <row r="72" spans="1:9" x14ac:dyDescent="0.25">
      <c r="A72" s="17">
        <v>45818</v>
      </c>
      <c r="B72" s="12"/>
      <c r="C72" s="10" t="s">
        <v>241</v>
      </c>
      <c r="D72" s="10" t="s">
        <v>242</v>
      </c>
      <c r="E72" s="16" t="s">
        <v>26</v>
      </c>
      <c r="F72" s="13" t="s">
        <v>243</v>
      </c>
      <c r="G72" s="13" t="s">
        <v>47</v>
      </c>
      <c r="H72" s="14" t="s">
        <v>48</v>
      </c>
      <c r="I72" s="18">
        <v>47200</v>
      </c>
    </row>
    <row r="73" spans="1:9" x14ac:dyDescent="0.25">
      <c r="A73" s="17">
        <v>45818</v>
      </c>
      <c r="B73" s="12"/>
      <c r="C73" s="10" t="s">
        <v>244</v>
      </c>
      <c r="D73" s="10" t="s">
        <v>245</v>
      </c>
      <c r="E73" s="16" t="s">
        <v>26</v>
      </c>
      <c r="F73" s="13" t="s">
        <v>243</v>
      </c>
      <c r="G73" s="13" t="s">
        <v>47</v>
      </c>
      <c r="H73" s="14" t="s">
        <v>48</v>
      </c>
      <c r="I73" s="18">
        <v>7080</v>
      </c>
    </row>
    <row r="74" spans="1:9" x14ac:dyDescent="0.25">
      <c r="A74" s="17">
        <v>45826</v>
      </c>
      <c r="B74" s="12"/>
      <c r="C74" s="10" t="s">
        <v>246</v>
      </c>
      <c r="D74" s="10" t="s">
        <v>247</v>
      </c>
      <c r="E74" s="16" t="s">
        <v>26</v>
      </c>
      <c r="F74" s="13" t="s">
        <v>243</v>
      </c>
      <c r="G74" s="13" t="s">
        <v>47</v>
      </c>
      <c r="H74" s="14" t="s">
        <v>48</v>
      </c>
      <c r="I74" s="18">
        <v>20650</v>
      </c>
    </row>
    <row r="75" spans="1:9" x14ac:dyDescent="0.25">
      <c r="A75" s="17">
        <v>45826</v>
      </c>
      <c r="B75" s="12"/>
      <c r="C75" s="10" t="s">
        <v>248</v>
      </c>
      <c r="D75" s="10" t="s">
        <v>249</v>
      </c>
      <c r="E75" s="16" t="s">
        <v>26</v>
      </c>
      <c r="F75" s="12" t="s">
        <v>224</v>
      </c>
      <c r="G75" s="13" t="s">
        <v>47</v>
      </c>
      <c r="H75" s="14" t="s">
        <v>48</v>
      </c>
      <c r="I75" s="18">
        <v>1500</v>
      </c>
    </row>
    <row r="76" spans="1:9" x14ac:dyDescent="0.25">
      <c r="A76" s="17">
        <v>45828</v>
      </c>
      <c r="B76" s="12"/>
      <c r="C76" s="10" t="s">
        <v>250</v>
      </c>
      <c r="D76" s="10" t="s">
        <v>251</v>
      </c>
      <c r="E76" s="16" t="s">
        <v>26</v>
      </c>
      <c r="F76" s="12" t="s">
        <v>252</v>
      </c>
      <c r="G76" s="13" t="s">
        <v>253</v>
      </c>
      <c r="H76" s="14" t="s">
        <v>254</v>
      </c>
      <c r="I76" s="18">
        <v>152279</v>
      </c>
    </row>
    <row r="77" spans="1:9" x14ac:dyDescent="0.25">
      <c r="A77" s="17">
        <v>45831</v>
      </c>
      <c r="B77" s="12"/>
      <c r="C77" s="10" t="s">
        <v>255</v>
      </c>
      <c r="D77" s="10" t="s">
        <v>256</v>
      </c>
      <c r="E77" s="16" t="s">
        <v>15</v>
      </c>
      <c r="F77" s="24" t="s">
        <v>203</v>
      </c>
      <c r="G77" s="13" t="s">
        <v>204</v>
      </c>
      <c r="H77" s="14" t="s">
        <v>34</v>
      </c>
      <c r="I77" s="18">
        <v>75000</v>
      </c>
    </row>
    <row r="78" spans="1:9" x14ac:dyDescent="0.25">
      <c r="A78" s="17">
        <v>45831</v>
      </c>
      <c r="B78" s="12"/>
      <c r="C78" s="10" t="s">
        <v>257</v>
      </c>
      <c r="D78" s="10" t="s">
        <v>258</v>
      </c>
      <c r="E78" s="16" t="s">
        <v>26</v>
      </c>
      <c r="F78" s="12" t="s">
        <v>259</v>
      </c>
      <c r="G78" s="12" t="s">
        <v>260</v>
      </c>
      <c r="H78" s="19" t="s">
        <v>261</v>
      </c>
      <c r="I78" s="18">
        <v>38704</v>
      </c>
    </row>
    <row r="79" spans="1:9" x14ac:dyDescent="0.25">
      <c r="A79" s="17">
        <v>45832</v>
      </c>
      <c r="B79" s="12"/>
      <c r="C79" s="10" t="s">
        <v>262</v>
      </c>
      <c r="D79" s="10" t="s">
        <v>263</v>
      </c>
      <c r="E79" s="16" t="s">
        <v>26</v>
      </c>
      <c r="F79" s="25" t="s">
        <v>264</v>
      </c>
      <c r="G79" s="13" t="s">
        <v>265</v>
      </c>
      <c r="H79" s="14" t="s">
        <v>266</v>
      </c>
      <c r="I79" s="18">
        <v>59670</v>
      </c>
    </row>
    <row r="80" spans="1:9" x14ac:dyDescent="0.25">
      <c r="A80" s="17">
        <v>45832</v>
      </c>
      <c r="B80" s="12"/>
      <c r="C80" s="10" t="s">
        <v>267</v>
      </c>
      <c r="D80" s="10" t="s">
        <v>268</v>
      </c>
      <c r="E80" s="16" t="s">
        <v>26</v>
      </c>
      <c r="F80" s="13" t="s">
        <v>82</v>
      </c>
      <c r="G80" s="12" t="s">
        <v>269</v>
      </c>
      <c r="H80" s="19" t="s">
        <v>270</v>
      </c>
      <c r="I80" s="18">
        <v>12234.72</v>
      </c>
    </row>
    <row r="81" spans="1:9" x14ac:dyDescent="0.25">
      <c r="A81" s="17">
        <v>45833</v>
      </c>
      <c r="B81" s="12"/>
      <c r="C81" s="10" t="s">
        <v>271</v>
      </c>
      <c r="D81" s="10" t="s">
        <v>272</v>
      </c>
      <c r="E81" s="16" t="s">
        <v>26</v>
      </c>
      <c r="F81" s="13" t="s">
        <v>243</v>
      </c>
      <c r="G81" s="13" t="s">
        <v>47</v>
      </c>
      <c r="H81" s="14" t="s">
        <v>48</v>
      </c>
      <c r="I81" s="18">
        <v>12508</v>
      </c>
    </row>
    <row r="82" spans="1:9" x14ac:dyDescent="0.25">
      <c r="A82" s="17">
        <v>45833</v>
      </c>
      <c r="B82" s="12"/>
      <c r="C82" s="10" t="s">
        <v>273</v>
      </c>
      <c r="D82" s="10" t="s">
        <v>31</v>
      </c>
      <c r="E82" s="16" t="s">
        <v>26</v>
      </c>
      <c r="F82" s="12" t="s">
        <v>274</v>
      </c>
      <c r="G82" s="12" t="s">
        <v>275</v>
      </c>
      <c r="H82" s="19" t="s">
        <v>66</v>
      </c>
      <c r="I82" s="18">
        <v>40140</v>
      </c>
    </row>
    <row r="83" spans="1:9" x14ac:dyDescent="0.25">
      <c r="A83" s="17">
        <v>45834</v>
      </c>
      <c r="B83" s="12"/>
      <c r="C83" s="10" t="s">
        <v>276</v>
      </c>
      <c r="D83" s="10" t="s">
        <v>277</v>
      </c>
      <c r="E83" s="16" t="s">
        <v>15</v>
      </c>
      <c r="F83" s="24" t="s">
        <v>203</v>
      </c>
      <c r="G83" s="13" t="s">
        <v>204</v>
      </c>
      <c r="H83" s="14" t="s">
        <v>34</v>
      </c>
      <c r="I83" s="18">
        <v>143001</v>
      </c>
    </row>
    <row r="84" spans="1:9" x14ac:dyDescent="0.25">
      <c r="A84" s="17">
        <v>45834</v>
      </c>
      <c r="B84" s="12"/>
      <c r="C84" s="10" t="s">
        <v>278</v>
      </c>
      <c r="D84" s="10" t="s">
        <v>279</v>
      </c>
      <c r="E84" s="16" t="s">
        <v>26</v>
      </c>
      <c r="F84" s="12" t="s">
        <v>280</v>
      </c>
      <c r="G84" s="13" t="s">
        <v>102</v>
      </c>
      <c r="H84" s="14" t="s">
        <v>98</v>
      </c>
      <c r="I84" s="18">
        <v>65000</v>
      </c>
    </row>
    <row r="85" spans="1:9" x14ac:dyDescent="0.25">
      <c r="A85" s="17">
        <v>45831</v>
      </c>
      <c r="B85" s="12"/>
      <c r="C85" s="10" t="s">
        <v>281</v>
      </c>
      <c r="D85" s="10" t="s">
        <v>282</v>
      </c>
      <c r="E85" s="16" t="s">
        <v>26</v>
      </c>
      <c r="F85" s="24" t="s">
        <v>283</v>
      </c>
      <c r="G85" s="13" t="s">
        <v>28</v>
      </c>
      <c r="H85" s="14" t="s">
        <v>29</v>
      </c>
      <c r="I85" s="18">
        <v>4500</v>
      </c>
    </row>
    <row r="86" spans="1:9" x14ac:dyDescent="0.25">
      <c r="A86" s="17">
        <v>45834</v>
      </c>
      <c r="B86" s="12"/>
      <c r="C86" s="10" t="s">
        <v>284</v>
      </c>
      <c r="D86" s="10" t="s">
        <v>235</v>
      </c>
      <c r="E86" s="16" t="s">
        <v>26</v>
      </c>
      <c r="F86" s="13" t="s">
        <v>148</v>
      </c>
      <c r="G86" s="13" t="s">
        <v>163</v>
      </c>
      <c r="H86" s="14" t="s">
        <v>164</v>
      </c>
      <c r="I86" s="18">
        <v>9840</v>
      </c>
    </row>
    <row r="87" spans="1:9" x14ac:dyDescent="0.25">
      <c r="A87" s="17">
        <v>45835</v>
      </c>
      <c r="B87" s="12"/>
      <c r="C87" s="10" t="s">
        <v>285</v>
      </c>
      <c r="D87" s="10" t="s">
        <v>286</v>
      </c>
      <c r="E87" s="16" t="s">
        <v>26</v>
      </c>
      <c r="F87" s="25" t="s">
        <v>287</v>
      </c>
      <c r="G87" s="13" t="s">
        <v>288</v>
      </c>
      <c r="H87" s="14" t="s">
        <v>289</v>
      </c>
      <c r="I87" s="18">
        <v>623248</v>
      </c>
    </row>
    <row r="88" spans="1:9" x14ac:dyDescent="0.25">
      <c r="A88" s="17">
        <v>45835</v>
      </c>
      <c r="B88" s="12"/>
      <c r="C88" s="10" t="s">
        <v>290</v>
      </c>
      <c r="D88" s="10" t="s">
        <v>291</v>
      </c>
      <c r="E88" s="16" t="s">
        <v>26</v>
      </c>
      <c r="F88" s="12" t="s">
        <v>292</v>
      </c>
      <c r="G88" s="13" t="s">
        <v>47</v>
      </c>
      <c r="H88" s="14" t="s">
        <v>48</v>
      </c>
      <c r="I88" s="18">
        <v>4000</v>
      </c>
    </row>
    <row r="89" spans="1:9" x14ac:dyDescent="0.25">
      <c r="A89" s="17">
        <v>45835</v>
      </c>
      <c r="B89" s="12"/>
      <c r="C89" s="10" t="s">
        <v>293</v>
      </c>
      <c r="D89" s="10" t="s">
        <v>294</v>
      </c>
      <c r="E89" s="16" t="s">
        <v>26</v>
      </c>
      <c r="F89" s="12" t="s">
        <v>46</v>
      </c>
      <c r="G89" s="13" t="s">
        <v>163</v>
      </c>
      <c r="H89" s="14" t="s">
        <v>164</v>
      </c>
      <c r="I89" s="18">
        <v>21767.45</v>
      </c>
    </row>
    <row r="90" spans="1:9" x14ac:dyDescent="0.25">
      <c r="A90" s="17">
        <v>45835</v>
      </c>
      <c r="B90" s="12"/>
      <c r="C90" s="10" t="s">
        <v>295</v>
      </c>
      <c r="D90" s="10" t="s">
        <v>296</v>
      </c>
      <c r="E90" s="16" t="s">
        <v>26</v>
      </c>
      <c r="F90" s="13" t="s">
        <v>243</v>
      </c>
      <c r="G90" s="13" t="s">
        <v>47</v>
      </c>
      <c r="H90" s="14" t="s">
        <v>48</v>
      </c>
      <c r="I90" s="18">
        <v>16225</v>
      </c>
    </row>
    <row r="91" spans="1:9" x14ac:dyDescent="0.25">
      <c r="A91" s="17">
        <v>45835</v>
      </c>
      <c r="B91" s="12"/>
      <c r="C91" s="10" t="s">
        <v>297</v>
      </c>
      <c r="D91" s="10" t="s">
        <v>298</v>
      </c>
      <c r="E91" s="16" t="s">
        <v>26</v>
      </c>
      <c r="F91" s="24" t="s">
        <v>299</v>
      </c>
      <c r="G91" s="13" t="s">
        <v>288</v>
      </c>
      <c r="H91" s="14" t="s">
        <v>289</v>
      </c>
      <c r="I91" s="18">
        <v>72531.199999999997</v>
      </c>
    </row>
    <row r="92" spans="1:9" x14ac:dyDescent="0.25">
      <c r="A92" s="8">
        <v>45836</v>
      </c>
      <c r="B92" s="12"/>
      <c r="C92" s="10" t="s">
        <v>300</v>
      </c>
      <c r="D92" s="10" t="s">
        <v>301</v>
      </c>
      <c r="E92" s="16" t="s">
        <v>15</v>
      </c>
      <c r="F92" s="13" t="s">
        <v>167</v>
      </c>
      <c r="G92" s="13" t="s">
        <v>163</v>
      </c>
      <c r="H92" s="14" t="s">
        <v>164</v>
      </c>
      <c r="I92" s="18">
        <v>12000</v>
      </c>
    </row>
    <row r="93" spans="1:9" x14ac:dyDescent="0.25">
      <c r="A93" s="17">
        <v>45836</v>
      </c>
      <c r="B93" s="12"/>
      <c r="C93" s="10" t="s">
        <v>302</v>
      </c>
      <c r="D93" s="10" t="s">
        <v>303</v>
      </c>
      <c r="E93" s="16" t="s">
        <v>15</v>
      </c>
      <c r="F93" s="13" t="s">
        <v>167</v>
      </c>
      <c r="G93" s="13" t="s">
        <v>163</v>
      </c>
      <c r="H93" s="14" t="s">
        <v>164</v>
      </c>
      <c r="I93" s="18">
        <v>71563</v>
      </c>
    </row>
    <row r="94" spans="1:9" x14ac:dyDescent="0.25">
      <c r="A94" s="17">
        <v>45831</v>
      </c>
      <c r="B94" s="12"/>
      <c r="C94" s="10" t="s">
        <v>304</v>
      </c>
      <c r="D94" s="10" t="s">
        <v>305</v>
      </c>
      <c r="E94" s="16" t="s">
        <v>26</v>
      </c>
      <c r="F94" s="12" t="s">
        <v>37</v>
      </c>
      <c r="G94" s="12" t="s">
        <v>269</v>
      </c>
      <c r="H94" s="12" t="s">
        <v>270</v>
      </c>
      <c r="I94" s="18">
        <v>4475.33</v>
      </c>
    </row>
    <row r="95" spans="1:9" x14ac:dyDescent="0.25">
      <c r="A95" s="17">
        <v>45838</v>
      </c>
      <c r="B95" s="12"/>
      <c r="C95" s="10" t="s">
        <v>306</v>
      </c>
      <c r="D95" s="10" t="s">
        <v>307</v>
      </c>
      <c r="E95" s="16" t="s">
        <v>26</v>
      </c>
      <c r="F95" s="13" t="s">
        <v>243</v>
      </c>
      <c r="G95" s="13" t="s">
        <v>47</v>
      </c>
      <c r="H95" s="14" t="s">
        <v>48</v>
      </c>
      <c r="I95" s="18">
        <v>9499</v>
      </c>
    </row>
    <row r="96" spans="1:9" x14ac:dyDescent="0.25">
      <c r="A96" s="12"/>
      <c r="B96" s="12"/>
      <c r="C96" s="12"/>
      <c r="D96" s="12"/>
      <c r="E96" s="26"/>
      <c r="F96" s="12"/>
      <c r="G96" s="27" t="s">
        <v>308</v>
      </c>
      <c r="H96" s="28"/>
      <c r="I96" s="29">
        <f>SUM(I8:I95)</f>
        <v>6711027.96</v>
      </c>
    </row>
    <row r="97" spans="1:9" x14ac:dyDescent="0.25">
      <c r="E97" s="1"/>
    </row>
    <row r="98" spans="1:9" ht="15.75" x14ac:dyDescent="0.25">
      <c r="A98" s="30" t="s">
        <v>309</v>
      </c>
      <c r="B98" s="30"/>
      <c r="C98" s="30"/>
      <c r="D98" s="30"/>
      <c r="E98" s="1"/>
      <c r="G98" s="31" t="s">
        <v>310</v>
      </c>
    </row>
    <row r="99" spans="1:9" x14ac:dyDescent="0.25">
      <c r="E99" s="1"/>
    </row>
    <row r="100" spans="1:9" x14ac:dyDescent="0.25">
      <c r="A100" s="32" t="s">
        <v>311</v>
      </c>
      <c r="B100" s="32"/>
      <c r="C100" s="32" t="s">
        <v>312</v>
      </c>
      <c r="D100" s="32" t="s">
        <v>313</v>
      </c>
      <c r="E100" s="1"/>
      <c r="G100" s="32" t="s">
        <v>314</v>
      </c>
      <c r="H100" s="32" t="s">
        <v>312</v>
      </c>
      <c r="I100" s="32" t="s">
        <v>313</v>
      </c>
    </row>
    <row r="101" spans="1:9" x14ac:dyDescent="0.25">
      <c r="A101" s="33" t="s">
        <v>18</v>
      </c>
      <c r="B101" s="33"/>
      <c r="C101" s="34">
        <v>3</v>
      </c>
      <c r="D101" s="35">
        <f>I8+I63+I64</f>
        <v>110713.94</v>
      </c>
      <c r="E101" s="1"/>
      <c r="G101" s="33" t="s">
        <v>315</v>
      </c>
      <c r="H101" s="33">
        <f>83-2</f>
        <v>81</v>
      </c>
      <c r="I101" s="36">
        <f>I96-I24-I87</f>
        <v>5257631.7</v>
      </c>
    </row>
    <row r="102" spans="1:9" x14ac:dyDescent="0.25">
      <c r="A102" s="33" t="s">
        <v>29</v>
      </c>
      <c r="B102" s="33"/>
      <c r="C102" s="34">
        <v>2</v>
      </c>
      <c r="D102" s="35">
        <f>I10+I85</f>
        <v>9995</v>
      </c>
      <c r="E102" s="1"/>
      <c r="G102" s="33" t="s">
        <v>316</v>
      </c>
      <c r="H102" s="33">
        <v>2</v>
      </c>
      <c r="I102" s="35">
        <f>I24+I87</f>
        <v>1453396.26</v>
      </c>
    </row>
    <row r="103" spans="1:9" x14ac:dyDescent="0.25">
      <c r="A103" s="33" t="s">
        <v>23</v>
      </c>
      <c r="B103" s="33"/>
      <c r="C103" s="34">
        <v>1</v>
      </c>
      <c r="D103" s="35">
        <f>I9</f>
        <v>18500</v>
      </c>
      <c r="E103" s="1"/>
      <c r="G103" s="33" t="s">
        <v>317</v>
      </c>
      <c r="H103" s="33">
        <v>0</v>
      </c>
      <c r="I103" s="33">
        <v>0</v>
      </c>
    </row>
    <row r="104" spans="1:9" x14ac:dyDescent="0.25">
      <c r="A104" s="33" t="s">
        <v>216</v>
      </c>
      <c r="B104" s="33"/>
      <c r="C104" s="34">
        <v>1</v>
      </c>
      <c r="D104" s="35">
        <f>I62</f>
        <v>3000</v>
      </c>
      <c r="E104" s="1"/>
      <c r="G104" s="33"/>
      <c r="H104" s="33"/>
      <c r="I104" s="33"/>
    </row>
    <row r="105" spans="1:9" x14ac:dyDescent="0.25">
      <c r="A105" s="33" t="s">
        <v>200</v>
      </c>
      <c r="B105" s="33"/>
      <c r="C105" s="34">
        <v>1</v>
      </c>
      <c r="D105" s="35">
        <f>I58</f>
        <v>119961.22</v>
      </c>
      <c r="E105" s="1"/>
      <c r="G105" s="33"/>
      <c r="H105" s="33"/>
      <c r="I105" s="33"/>
    </row>
    <row r="106" spans="1:9" x14ac:dyDescent="0.25">
      <c r="A106" s="33" t="s">
        <v>270</v>
      </c>
      <c r="B106" s="33"/>
      <c r="C106" s="34">
        <v>2</v>
      </c>
      <c r="D106" s="35">
        <f>I80+I94</f>
        <v>16710.05</v>
      </c>
      <c r="E106" s="1"/>
      <c r="G106" s="33"/>
      <c r="H106" s="33"/>
      <c r="I106" s="33"/>
    </row>
    <row r="107" spans="1:9" x14ac:dyDescent="0.25">
      <c r="A107" s="33" t="s">
        <v>187</v>
      </c>
      <c r="B107" s="33"/>
      <c r="C107" s="34">
        <v>1</v>
      </c>
      <c r="D107" s="35">
        <f>I55</f>
        <v>215557.5</v>
      </c>
      <c r="E107" s="1"/>
      <c r="G107" s="33"/>
      <c r="H107" s="33"/>
      <c r="I107" s="33"/>
    </row>
    <row r="108" spans="1:9" x14ac:dyDescent="0.25">
      <c r="A108" s="33" t="s">
        <v>238</v>
      </c>
      <c r="B108" s="33"/>
      <c r="C108" s="34">
        <v>1</v>
      </c>
      <c r="D108" s="35">
        <f>I70</f>
        <v>10000</v>
      </c>
      <c r="E108" s="1"/>
      <c r="G108" s="33"/>
      <c r="H108" s="33"/>
      <c r="I108" s="33"/>
    </row>
    <row r="109" spans="1:9" x14ac:dyDescent="0.25">
      <c r="A109" s="33" t="s">
        <v>48</v>
      </c>
      <c r="B109" s="33"/>
      <c r="C109" s="34">
        <v>12</v>
      </c>
      <c r="D109" s="35">
        <f>I15+I27+I52+I65+I72+I73+I74+I75+I81+I88+I90+I95</f>
        <v>180913.75</v>
      </c>
      <c r="E109" s="1"/>
      <c r="G109" s="33"/>
      <c r="H109" s="33"/>
      <c r="I109" s="33"/>
    </row>
    <row r="110" spans="1:9" x14ac:dyDescent="0.25">
      <c r="A110" s="33" t="s">
        <v>164</v>
      </c>
      <c r="B110" s="33"/>
      <c r="C110" s="34">
        <v>12</v>
      </c>
      <c r="D110" s="35">
        <f>I45+I48+I49+I50+I54+I56+I66+I71+I86+I89+I92+I93</f>
        <v>495677.31</v>
      </c>
      <c r="E110" s="1"/>
      <c r="G110" s="33"/>
      <c r="H110" s="33"/>
      <c r="I110" s="33"/>
    </row>
    <row r="111" spans="1:9" x14ac:dyDescent="0.25">
      <c r="A111" s="33" t="s">
        <v>122</v>
      </c>
      <c r="B111" s="33"/>
      <c r="C111" s="34">
        <v>1</v>
      </c>
      <c r="D111" s="35">
        <f>I37</f>
        <v>111000.24</v>
      </c>
      <c r="E111" s="1"/>
      <c r="G111" s="33"/>
      <c r="H111" s="33"/>
      <c r="I111" s="33"/>
    </row>
    <row r="112" spans="1:9" x14ac:dyDescent="0.25">
      <c r="A112" s="33" t="s">
        <v>98</v>
      </c>
      <c r="B112" s="33"/>
      <c r="C112" s="34">
        <v>13</v>
      </c>
      <c r="D112" s="35">
        <f>I30+I31+I32+I38+I39+I40+I41+I42+I43+I44+I53+I69+I84</f>
        <v>1316264.3999999999</v>
      </c>
      <c r="E112" s="1"/>
      <c r="G112" s="33"/>
      <c r="H112" s="33"/>
      <c r="I112" s="33"/>
    </row>
    <row r="113" spans="1:9" x14ac:dyDescent="0.25">
      <c r="A113" s="33" t="s">
        <v>289</v>
      </c>
      <c r="B113" s="33"/>
      <c r="C113" s="34">
        <v>2</v>
      </c>
      <c r="D113" s="35">
        <f>I87+I91</f>
        <v>695779.2</v>
      </c>
      <c r="E113" s="1"/>
      <c r="G113" s="33"/>
      <c r="H113" s="33"/>
      <c r="I113" s="33"/>
    </row>
    <row r="114" spans="1:9" x14ac:dyDescent="0.25">
      <c r="A114" s="33" t="s">
        <v>266</v>
      </c>
      <c r="B114" s="33"/>
      <c r="C114" s="34">
        <v>1</v>
      </c>
      <c r="D114" s="35">
        <f>I79</f>
        <v>59670</v>
      </c>
      <c r="E114" s="1"/>
      <c r="G114" s="33"/>
      <c r="H114" s="33"/>
      <c r="I114" s="33"/>
    </row>
    <row r="115" spans="1:9" x14ac:dyDescent="0.25">
      <c r="A115" s="33" t="s">
        <v>34</v>
      </c>
      <c r="B115" s="33"/>
      <c r="C115" s="34">
        <v>12</v>
      </c>
      <c r="D115" s="35">
        <f xml:space="preserve"> I11+I12+I13+I14+I17+I23+I24+I25+I26+I59+I77+I83</f>
        <v>2083808.05</v>
      </c>
      <c r="E115" s="1"/>
      <c r="G115" s="33"/>
      <c r="H115" s="33"/>
      <c r="I115" s="33"/>
    </row>
    <row r="116" spans="1:9" x14ac:dyDescent="0.25">
      <c r="A116" s="33" t="s">
        <v>254</v>
      </c>
      <c r="B116" s="33"/>
      <c r="C116" s="34">
        <v>1</v>
      </c>
      <c r="D116" s="35">
        <f>I76</f>
        <v>152279</v>
      </c>
      <c r="E116" s="1"/>
      <c r="G116" s="33"/>
      <c r="H116" s="33"/>
      <c r="I116" s="33"/>
    </row>
    <row r="117" spans="1:9" x14ac:dyDescent="0.25">
      <c r="A117" s="33" t="s">
        <v>318</v>
      </c>
      <c r="B117" s="33"/>
      <c r="C117" s="34">
        <v>1</v>
      </c>
      <c r="D117" s="35">
        <f xml:space="preserve"> I46</f>
        <v>81668.73</v>
      </c>
      <c r="E117" s="1"/>
      <c r="G117" s="33"/>
      <c r="H117" s="33"/>
      <c r="I117" s="33"/>
    </row>
    <row r="118" spans="1:9" x14ac:dyDescent="0.25">
      <c r="A118" s="33" t="s">
        <v>195</v>
      </c>
      <c r="B118" s="33"/>
      <c r="C118" s="34">
        <v>4</v>
      </c>
      <c r="D118" s="35">
        <f>I57+I60+I67+I68</f>
        <v>123193.04000000001</v>
      </c>
      <c r="E118" s="1"/>
      <c r="G118" s="33"/>
      <c r="H118" s="33"/>
      <c r="I118" s="33"/>
    </row>
    <row r="119" spans="1:9" x14ac:dyDescent="0.25">
      <c r="A119" s="33" t="s">
        <v>90</v>
      </c>
      <c r="B119" s="33"/>
      <c r="C119" s="34">
        <v>6</v>
      </c>
      <c r="D119" s="35">
        <f>I28+I29+I33+I34+I35+I61</f>
        <v>507197.29</v>
      </c>
      <c r="E119" s="1"/>
      <c r="G119" s="33"/>
      <c r="H119" s="33"/>
      <c r="I119" s="33"/>
    </row>
    <row r="120" spans="1:9" x14ac:dyDescent="0.25">
      <c r="A120" s="33" t="s">
        <v>174</v>
      </c>
      <c r="B120" s="33"/>
      <c r="C120" s="34">
        <v>1</v>
      </c>
      <c r="D120" s="35">
        <f>I51</f>
        <v>6035</v>
      </c>
      <c r="E120" s="1"/>
      <c r="G120" s="33"/>
      <c r="H120" s="33"/>
      <c r="I120" s="33"/>
    </row>
    <row r="121" spans="1:9" x14ac:dyDescent="0.25">
      <c r="A121" s="33" t="s">
        <v>160</v>
      </c>
      <c r="B121" s="33"/>
      <c r="C121" s="34">
        <v>1</v>
      </c>
      <c r="D121" s="35">
        <f>I47</f>
        <v>12010.24</v>
      </c>
      <c r="E121" s="1"/>
      <c r="G121" s="33"/>
      <c r="H121" s="33"/>
      <c r="I121" s="33"/>
    </row>
    <row r="122" spans="1:9" x14ac:dyDescent="0.25">
      <c r="A122" s="33" t="s">
        <v>53</v>
      </c>
      <c r="B122" s="33"/>
      <c r="C122" s="34">
        <v>1</v>
      </c>
      <c r="D122" s="35">
        <f>I16</f>
        <v>103250</v>
      </c>
      <c r="E122" s="1"/>
      <c r="G122" s="33"/>
      <c r="H122" s="33"/>
      <c r="I122" s="33"/>
    </row>
    <row r="123" spans="1:9" x14ac:dyDescent="0.25">
      <c r="A123" s="33" t="s">
        <v>66</v>
      </c>
      <c r="B123" s="33"/>
      <c r="C123" s="34">
        <v>2</v>
      </c>
      <c r="D123" s="37">
        <f>I20+I82</f>
        <v>239140</v>
      </c>
      <c r="E123" s="1"/>
      <c r="G123" s="33"/>
      <c r="H123" s="33"/>
      <c r="I123" s="33"/>
    </row>
    <row r="124" spans="1:9" x14ac:dyDescent="0.25">
      <c r="A124" s="33" t="s">
        <v>319</v>
      </c>
      <c r="B124" s="33"/>
      <c r="C124" s="34">
        <v>1</v>
      </c>
      <c r="D124" s="37">
        <f>I78</f>
        <v>38704</v>
      </c>
      <c r="E124" s="1"/>
      <c r="G124" s="33"/>
      <c r="H124" s="33"/>
      <c r="I124" s="33"/>
    </row>
    <row r="125" spans="1:9" x14ac:dyDescent="0.25">
      <c r="A125" s="32" t="s">
        <v>320</v>
      </c>
      <c r="B125" s="32"/>
      <c r="C125" s="38">
        <f>SUM(C101:C124)</f>
        <v>83</v>
      </c>
      <c r="D125" s="35">
        <f>SUM(D101:D124)</f>
        <v>6711027.9600000009</v>
      </c>
      <c r="E125" s="1"/>
      <c r="F125" s="39">
        <f xml:space="preserve"> I96-D125</f>
        <v>0</v>
      </c>
      <c r="G125" s="40" t="s">
        <v>321</v>
      </c>
      <c r="H125" s="33">
        <f>H101+H102</f>
        <v>83</v>
      </c>
      <c r="I125" s="41">
        <f>I101+I102</f>
        <v>6711027.96</v>
      </c>
    </row>
    <row r="126" spans="1:9" x14ac:dyDescent="0.25">
      <c r="E126" s="1"/>
    </row>
    <row r="127" spans="1:9" x14ac:dyDescent="0.25">
      <c r="E127" s="1"/>
    </row>
    <row r="128" spans="1:9" x14ac:dyDescent="0.25">
      <c r="A128" t="s">
        <v>322</v>
      </c>
      <c r="E128" s="1"/>
    </row>
    <row r="129" spans="1:7" x14ac:dyDescent="0.25">
      <c r="E129" s="1"/>
      <c r="G129" t="s">
        <v>323</v>
      </c>
    </row>
    <row r="130" spans="1:7" x14ac:dyDescent="0.25">
      <c r="A130" t="s">
        <v>324</v>
      </c>
      <c r="C130" s="42"/>
      <c r="E130" s="1"/>
      <c r="G130" s="43" t="s">
        <v>325</v>
      </c>
    </row>
    <row r="131" spans="1:7" x14ac:dyDescent="0.25">
      <c r="A131" s="44" t="s">
        <v>326</v>
      </c>
      <c r="E131" s="1"/>
    </row>
    <row r="132" spans="1:7" x14ac:dyDescent="0.25">
      <c r="E132" s="1"/>
    </row>
    <row r="133" spans="1:7" x14ac:dyDescent="0.25">
      <c r="A133" t="s">
        <v>327</v>
      </c>
      <c r="E133" s="1"/>
    </row>
    <row r="134" spans="1:7" x14ac:dyDescent="0.25">
      <c r="A134" s="45" t="s">
        <v>328</v>
      </c>
      <c r="B134" s="45"/>
      <c r="E134" s="1"/>
    </row>
    <row r="135" spans="1:7" x14ac:dyDescent="0.25">
      <c r="E135" s="1"/>
    </row>
    <row r="136" spans="1:7" x14ac:dyDescent="0.25">
      <c r="A136" s="46" t="s">
        <v>329</v>
      </c>
      <c r="B136" s="46"/>
      <c r="C136" s="46"/>
      <c r="D136" s="46"/>
      <c r="E136" s="1"/>
    </row>
    <row r="137" spans="1:7" x14ac:dyDescent="0.25">
      <c r="A137" s="46" t="s">
        <v>330</v>
      </c>
      <c r="B137" s="31"/>
      <c r="C137" s="46"/>
      <c r="D137" s="46"/>
      <c r="E137" s="1"/>
    </row>
  </sheetData>
  <mergeCells count="5">
    <mergeCell ref="A3:I3"/>
    <mergeCell ref="A4:I4"/>
    <mergeCell ref="A5:I5"/>
    <mergeCell ref="A6:I6"/>
    <mergeCell ref="G96:H9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LISTADO DE ORDENES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CONTABILIDAD 1</cp:lastModifiedBy>
  <dcterms:created xsi:type="dcterms:W3CDTF">2025-07-04T18:43:39Z</dcterms:created>
  <dcterms:modified xsi:type="dcterms:W3CDTF">2025-07-04T18:44:12Z</dcterms:modified>
</cp:coreProperties>
</file>