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 HRILLB\Documents\"/>
    </mc:Choice>
  </mc:AlternateContent>
  <bookViews>
    <workbookView xWindow="0" yWindow="0" windowWidth="28800" windowHeight="12435"/>
  </bookViews>
  <sheets>
    <sheet name="DEUDA SUPLIDOR" sheetId="1" r:id="rId1"/>
  </sheets>
  <definedNames>
    <definedName name="_xlnm.Print_Area" localSheetId="0">'DEUDA SUPLIDOR'!$A$1:$G$887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G16" i="1"/>
  <c r="G202" i="1" s="1"/>
  <c r="E222" i="1" s="1"/>
  <c r="E224" i="1" s="1"/>
  <c r="G20" i="1"/>
  <c r="G23" i="1"/>
  <c r="G26" i="1"/>
  <c r="G31" i="1"/>
  <c r="G34" i="1"/>
  <c r="G41" i="1"/>
  <c r="G44" i="1"/>
  <c r="G47" i="1"/>
  <c r="G50" i="1"/>
  <c r="G57" i="1"/>
  <c r="G60" i="1"/>
  <c r="G63" i="1"/>
  <c r="G65" i="1"/>
  <c r="G66" i="1"/>
  <c r="G72" i="1"/>
  <c r="G78" i="1"/>
  <c r="G89" i="1"/>
  <c r="G94" i="1"/>
  <c r="G97" i="1"/>
  <c r="G100" i="1"/>
  <c r="G103" i="1"/>
  <c r="G106" i="1"/>
  <c r="G113" i="1"/>
  <c r="G116" i="1"/>
  <c r="G119" i="1"/>
  <c r="G123" i="1"/>
  <c r="G126" i="1"/>
  <c r="G129" i="1"/>
  <c r="G141" i="1"/>
  <c r="G144" i="1"/>
  <c r="G148" i="1"/>
  <c r="G153" i="1"/>
  <c r="G157" i="1"/>
  <c r="G160" i="1"/>
  <c r="G163" i="1"/>
  <c r="G167" i="1"/>
  <c r="G170" i="1"/>
  <c r="G174" i="1"/>
  <c r="G177" i="1"/>
  <c r="G190" i="1"/>
  <c r="G194" i="1"/>
  <c r="G201" i="1"/>
  <c r="E223" i="1"/>
</calcChain>
</file>

<file path=xl/sharedStrings.xml><?xml version="1.0" encoding="utf-8"?>
<sst xmlns="http://schemas.openxmlformats.org/spreadsheetml/2006/main" count="485" uniqueCount="258">
  <si>
    <t>P0191017</t>
  </si>
  <si>
    <t xml:space="preserve"> </t>
  </si>
  <si>
    <t>DEUDA AÑO ACTUAL</t>
  </si>
  <si>
    <t xml:space="preserve">DEUDA AÑOS ANTERIORES </t>
  </si>
  <si>
    <t>DEUDA GENERAL</t>
  </si>
  <si>
    <t>COMPROBACION EN VALORES</t>
  </si>
  <si>
    <t>""""""</t>
  </si>
  <si>
    <t>DEBILIDAD.</t>
  </si>
  <si>
    <t>DEPARTAMENTALES, YA SE TOMARON MEDIDAS PARA EN LO ADELANTE CORREGIR DICHA</t>
  </si>
  <si>
    <t>EN EL CASO DE LOS NUMEROS DE ORDEN LOS QUE NO POSEEN SE DEBE A DEBILIDADES</t>
  </si>
  <si>
    <t>""""""""""""</t>
  </si>
  <si>
    <t>LOS PAGOS.</t>
  </si>
  <si>
    <t>DICHO SUPLIDOR  EMITE LA FACTURA GUBERNAMENTAL CUANDO SE REALIZAN</t>
  </si>
  <si>
    <t>EN EL CASO DE CETIOSA NO TIENEN LOS NUMEROS DE FACTURAS PORQUE</t>
  </si>
  <si>
    <t>"""""""""""</t>
  </si>
  <si>
    <t>ENC. CONTABILIDAD</t>
  </si>
  <si>
    <t>JENNIFFER  J. RODRIGUEZ</t>
  </si>
  <si>
    <t>ADMINISTRADOR</t>
  </si>
  <si>
    <t xml:space="preserve">                  DIRECTOR</t>
  </si>
  <si>
    <t xml:space="preserve">               </t>
  </si>
  <si>
    <t>LIC. JEAN FLORES</t>
  </si>
  <si>
    <t>DR. NEWTON SOLANO</t>
  </si>
  <si>
    <t>TOTAL</t>
  </si>
  <si>
    <t>SUB-TOTAL</t>
  </si>
  <si>
    <t>SUM.INFORMATICA</t>
  </si>
  <si>
    <t>ULTRACOMPUTERS</t>
  </si>
  <si>
    <t>4021-2014</t>
  </si>
  <si>
    <t>3034-2014</t>
  </si>
  <si>
    <t>2992-2014</t>
  </si>
  <si>
    <t xml:space="preserve">  </t>
  </si>
  <si>
    <t>2988-2014</t>
  </si>
  <si>
    <t>2970-2014</t>
  </si>
  <si>
    <t>SUM.UT.VARIO</t>
  </si>
  <si>
    <t>TDA. CUCHA</t>
  </si>
  <si>
    <t>N.A</t>
  </si>
  <si>
    <t>2019-2019</t>
  </si>
  <si>
    <t>1156-2019</t>
  </si>
  <si>
    <t>SUM.PLASTICO</t>
  </si>
  <si>
    <t>TDA. LAS MARGARITAS</t>
  </si>
  <si>
    <t>3993-2015</t>
  </si>
  <si>
    <t>3922-2015</t>
  </si>
  <si>
    <t>SUM.COCINA</t>
  </si>
  <si>
    <t>3885-2015</t>
  </si>
  <si>
    <t>3775-2015</t>
  </si>
  <si>
    <t>3756-2015</t>
  </si>
  <si>
    <t>3724-2015</t>
  </si>
  <si>
    <t>3625-2015</t>
  </si>
  <si>
    <t>3624-2015</t>
  </si>
  <si>
    <t>3485-2015</t>
  </si>
  <si>
    <t>3434-2015</t>
  </si>
  <si>
    <t>3419-2015</t>
  </si>
  <si>
    <t>SUMINSTROS ELECTRICOS</t>
  </si>
  <si>
    <t>TARGET-LUX</t>
  </si>
  <si>
    <t>B1500000364</t>
  </si>
  <si>
    <t>718-2025</t>
  </si>
  <si>
    <t>ALIMENTOS</t>
  </si>
  <si>
    <t>SUPLITODO RD GAMVESA</t>
  </si>
  <si>
    <t>B1500000010</t>
  </si>
  <si>
    <t>708-2025</t>
  </si>
  <si>
    <t>PLASTICO</t>
  </si>
  <si>
    <t>B1500000009</t>
  </si>
  <si>
    <t>705-2025</t>
  </si>
  <si>
    <t>SERVICIOS DE COMBUSTIBLES</t>
  </si>
  <si>
    <t>SUPER ESTACION MAO</t>
  </si>
  <si>
    <t>E450000000181</t>
  </si>
  <si>
    <t>728-2025</t>
  </si>
  <si>
    <t>SUM.ALIMENTOS</t>
  </si>
  <si>
    <t>SUPERMERCADO MOREL</t>
  </si>
  <si>
    <t>B1500011177</t>
  </si>
  <si>
    <t>725-2025</t>
  </si>
  <si>
    <t>B1500011175</t>
  </si>
  <si>
    <t>722-2025</t>
  </si>
  <si>
    <t>SUM.MEDICAMENTOS</t>
  </si>
  <si>
    <t>SILVER PHARMA</t>
  </si>
  <si>
    <t>B1500001224</t>
  </si>
  <si>
    <t>710-2025</t>
  </si>
  <si>
    <t>SERCLAMED,SRL</t>
  </si>
  <si>
    <t>4236-2016</t>
  </si>
  <si>
    <t>RICO PAN</t>
  </si>
  <si>
    <t>B1500000461</t>
  </si>
  <si>
    <t>681-2025</t>
  </si>
  <si>
    <t>B1500000459</t>
  </si>
  <si>
    <t>671-2025</t>
  </si>
  <si>
    <t>SUM.QUIRURGICOO</t>
  </si>
  <si>
    <t>REMIFAR COMERCIAL</t>
  </si>
  <si>
    <t>B15000000040</t>
  </si>
  <si>
    <t>923-2018</t>
  </si>
  <si>
    <t>B15000000001</t>
  </si>
  <si>
    <t>554-2018</t>
  </si>
  <si>
    <t>SUM.QUIRURGICO</t>
  </si>
  <si>
    <t>B11500004087</t>
  </si>
  <si>
    <t>547-2018</t>
  </si>
  <si>
    <t>SUM.FILTRO</t>
  </si>
  <si>
    <t>REP.DANILO SANTOS</t>
  </si>
  <si>
    <t>4720-2017</t>
  </si>
  <si>
    <t>SUM.LUBRICANTE</t>
  </si>
  <si>
    <t>11500002448/63/4802/2470/78/2503</t>
  </si>
  <si>
    <t>4124-2016</t>
  </si>
  <si>
    <t>ELECTRODOMESTICOS</t>
  </si>
  <si>
    <t>PLAZA VALVERDE</t>
  </si>
  <si>
    <t>B150000466</t>
  </si>
  <si>
    <t>716-2025</t>
  </si>
  <si>
    <t>SUM. OXIGENO</t>
  </si>
  <si>
    <t>OXIGENOS EL CHINO</t>
  </si>
  <si>
    <t>Ordenes sin N</t>
  </si>
  <si>
    <t>COMPRA MANOMETRO</t>
  </si>
  <si>
    <t>SUM.ALQUILER</t>
  </si>
  <si>
    <t>MULTI SERVICIOS MAO</t>
  </si>
  <si>
    <t>B1500000041</t>
  </si>
  <si>
    <t>1102-2021</t>
  </si>
  <si>
    <t>SUM. UT. COCINA Y COMEDOR</t>
  </si>
  <si>
    <t>MULTICENTRO EL MANA</t>
  </si>
  <si>
    <t>B1500002409</t>
  </si>
  <si>
    <t>715-2025</t>
  </si>
  <si>
    <t>SUM.OXIGENOS</t>
  </si>
  <si>
    <t>MIX AIR DOMINICANA</t>
  </si>
  <si>
    <t>B1500001366</t>
  </si>
  <si>
    <t>727-2025</t>
  </si>
  <si>
    <t>B1500001362</t>
  </si>
  <si>
    <t>706-2025</t>
  </si>
  <si>
    <t>MIX AIR</t>
  </si>
  <si>
    <t>SUM.SERV.ALIMENTACION</t>
  </si>
  <si>
    <t>LUIS MIGUEL ESTEVEZ</t>
  </si>
  <si>
    <t>N/A</t>
  </si>
  <si>
    <t>SUM. SANGRE</t>
  </si>
  <si>
    <t>LAB. MARIA F. M</t>
  </si>
  <si>
    <t>B1500000006</t>
  </si>
  <si>
    <t>393-2020</t>
  </si>
  <si>
    <t>LAB,CLINICO M.F.M</t>
  </si>
  <si>
    <t>SUM.REACTIVOS</t>
  </si>
  <si>
    <t>LAB. BIOMEDICA</t>
  </si>
  <si>
    <t>4001-2016</t>
  </si>
  <si>
    <t>3880-2015</t>
  </si>
  <si>
    <t>3649-2015</t>
  </si>
  <si>
    <t>3467-2015</t>
  </si>
  <si>
    <t>3354-2015</t>
  </si>
  <si>
    <t>SUM.MAT. DE INFORMATICA</t>
  </si>
  <si>
    <t>KARYBERTH TECNOLOGY</t>
  </si>
  <si>
    <t>E450000000068</t>
  </si>
  <si>
    <t>712-2025</t>
  </si>
  <si>
    <t>SUM. SERV. ALIMENTACION</t>
  </si>
  <si>
    <t>KENNY JIMENEZ REYES</t>
  </si>
  <si>
    <t>B1500000019</t>
  </si>
  <si>
    <t>707-2025</t>
  </si>
  <si>
    <t>K SUPPLIES SRL</t>
  </si>
  <si>
    <t>MATERIAL DE OFICINAS</t>
  </si>
  <si>
    <t>JAYCO  BOUTIIQUE</t>
  </si>
  <si>
    <t>B1500000003</t>
  </si>
  <si>
    <t>596-2025</t>
  </si>
  <si>
    <t>SUM. MANT.EQ.LAB</t>
  </si>
  <si>
    <t>JOSE FERNANDEZ</t>
  </si>
  <si>
    <t>SUM.IMPRESOS</t>
  </si>
  <si>
    <t>IMPRESOS R&amp;R</t>
  </si>
  <si>
    <t>4241-2016</t>
  </si>
  <si>
    <t>3934-2016</t>
  </si>
  <si>
    <t>3567-2015</t>
  </si>
  <si>
    <t>SUM.ALIMENTOS Y OTROS</t>
  </si>
  <si>
    <t>HNOS.PIMENTEL</t>
  </si>
  <si>
    <t>2646-2014</t>
  </si>
  <si>
    <t>2644/45</t>
  </si>
  <si>
    <t>2642/43</t>
  </si>
  <si>
    <t>2641-2014</t>
  </si>
  <si>
    <t>2639/40</t>
  </si>
  <si>
    <t>2637/38</t>
  </si>
  <si>
    <t>2635-2014</t>
  </si>
  <si>
    <t>2633/36</t>
  </si>
  <si>
    <t>2631/32</t>
  </si>
  <si>
    <t>SUM. MED. Y QUIRURGICO</t>
  </si>
  <si>
    <t>HOSPIFAR</t>
  </si>
  <si>
    <t>E450000000445</t>
  </si>
  <si>
    <t>678-2025</t>
  </si>
  <si>
    <t>SUM. DE LABORATORIO</t>
  </si>
  <si>
    <t>E450000000429</t>
  </si>
  <si>
    <t>660-2025</t>
  </si>
  <si>
    <t>SUM.  QUIRURGICO</t>
  </si>
  <si>
    <t>E450000000277</t>
  </si>
  <si>
    <t>561-2025</t>
  </si>
  <si>
    <t>E450000000275</t>
  </si>
  <si>
    <t>560-2025</t>
  </si>
  <si>
    <t>GRAFINOR</t>
  </si>
  <si>
    <t>B1500000076</t>
  </si>
  <si>
    <t>0059-2020</t>
  </si>
  <si>
    <t>C-N0.00147</t>
  </si>
  <si>
    <t>3085-2019</t>
  </si>
  <si>
    <t>C-00140</t>
  </si>
  <si>
    <t>2095-2019</t>
  </si>
  <si>
    <t>B1500000072</t>
  </si>
  <si>
    <t>1690-2019</t>
  </si>
  <si>
    <t>SUM.UNIFORMES</t>
  </si>
  <si>
    <t>FHEYAMS SERVICES SUPPLIER</t>
  </si>
  <si>
    <t>B1500000007</t>
  </si>
  <si>
    <t>455-2024</t>
  </si>
  <si>
    <t>SUM.FLORES</t>
  </si>
  <si>
    <t>EVELYN FLOR</t>
  </si>
  <si>
    <t>EDITORA PUNTO CENTRAL</t>
  </si>
  <si>
    <t>B1500000208</t>
  </si>
  <si>
    <t>192-2023</t>
  </si>
  <si>
    <t>COMPUTINTA</t>
  </si>
  <si>
    <t>4719-2017</t>
  </si>
  <si>
    <t>4402-2016</t>
  </si>
  <si>
    <t>3721-2016</t>
  </si>
  <si>
    <t>SUM. INFORMATICA</t>
  </si>
  <si>
    <t>3613-2016</t>
  </si>
  <si>
    <t>3416-2015</t>
  </si>
  <si>
    <t>SUM.EQUIPOS MEDICOS Y QUIRURGICO</t>
  </si>
  <si>
    <t>CIRCUIMED</t>
  </si>
  <si>
    <t>E450000000043</t>
  </si>
  <si>
    <t>729-2025</t>
  </si>
  <si>
    <t>SUM ELAB. DE CAUNTER</t>
  </si>
  <si>
    <t>CELCA DISPLAY</t>
  </si>
  <si>
    <t>767-2024</t>
  </si>
  <si>
    <t>SUM.ELECTRODOMESTICOS</t>
  </si>
  <si>
    <t>CENTRO PLAZA LA FERIA</t>
  </si>
  <si>
    <t>CENTRO MEDICO</t>
  </si>
  <si>
    <t>B1500000058</t>
  </si>
  <si>
    <t>1057-2019</t>
  </si>
  <si>
    <t>SUM.QUIRUGICO</t>
  </si>
  <si>
    <t>827-2018</t>
  </si>
  <si>
    <t>808-2018</t>
  </si>
  <si>
    <t>SUM.MEDICO</t>
  </si>
  <si>
    <t>457-2018</t>
  </si>
  <si>
    <t>455-2018</t>
  </si>
  <si>
    <t>PAPELERIA</t>
  </si>
  <si>
    <t>SUM.COMBUSTIBLES</t>
  </si>
  <si>
    <t>CETIOSA,EIRL</t>
  </si>
  <si>
    <t>EN PROCESO</t>
  </si>
  <si>
    <t>CARNICERIA DARIO</t>
  </si>
  <si>
    <t>SUM. REC. EXTINTORES</t>
  </si>
  <si>
    <t>ANAEURYS CRESPO</t>
  </si>
  <si>
    <t>B1500000281</t>
  </si>
  <si>
    <t>719-2025</t>
  </si>
  <si>
    <t>ANEURYS CRESPO</t>
  </si>
  <si>
    <t>SUM.AGUA</t>
  </si>
  <si>
    <t>AGUA FARES</t>
  </si>
  <si>
    <t>SUM. ELECTRICOS</t>
  </si>
  <si>
    <t>A&amp;M PLOMERIA</t>
  </si>
  <si>
    <t>SUM.FERRETEROS</t>
  </si>
  <si>
    <t>E450000000171</t>
  </si>
  <si>
    <t>687-2025</t>
  </si>
  <si>
    <t>SUM. DE ALIMENTOS</t>
  </si>
  <si>
    <t>ABREU LANTIGUA EVENTOS</t>
  </si>
  <si>
    <t>B1500000179</t>
  </si>
  <si>
    <t>704-2025</t>
  </si>
  <si>
    <t>ALQUILER JEREZ</t>
  </si>
  <si>
    <t>B1500000259</t>
  </si>
  <si>
    <t>462-2020</t>
  </si>
  <si>
    <t>COMPRA</t>
  </si>
  <si>
    <t>VALOR RD $</t>
  </si>
  <si>
    <t>CONCEPTO</t>
  </si>
  <si>
    <t>NOMBRE DE PROVEEDOR</t>
  </si>
  <si>
    <t>NO. DE FACTURA (NCF)</t>
  </si>
  <si>
    <t>ORDEN DE</t>
  </si>
  <si>
    <t>FECHA</t>
  </si>
  <si>
    <t>HOSPITAL REGIONAL ING. LUIS L. BOGAERT</t>
  </si>
  <si>
    <t xml:space="preserve">                                   IV</t>
  </si>
  <si>
    <t>REGION</t>
  </si>
  <si>
    <t>LISTADO DE DEUDAS  PENDIENTES DE PAGO AÑO FISCAL  2013  HASTA  30 DE SEPTIEMBRE 2025</t>
  </si>
  <si>
    <t xml:space="preserve">                          SERVICIO NACIONAL DE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</si>
</sst>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€_-;\-* #,##0.00\ _€_-;_-* &quot;-&quot;??\ _€_-;_-@_-"/>
    <numFmt numFmtId="164" formatCode="#,##0.00;[Red]#,##0.00"/>
    <numFmt numFmtId="165" formatCode="_(&quot;RD$&quot;* #,##0.00_);_(&quot;RD$&quot;* \(#,##0.00\);_(&quot;RD$&quot;* &quot;-&quot;??_);_(@_)"/>
    <numFmt numFmtId="166" formatCode="dd/mm/yyyy;@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sz val="10"/>
      <name val="Arial"/>
      <family val="2"/>
    </font>
    <font>
      <sz val="8"/>
      <color rgb="FFFF0000"/>
      <name val="Arial"/>
      <family val="2"/>
    </font>
    <font>
      <sz val="8"/>
      <name val="Arial"/>
      <family val="2"/>
    </font>
    <font>
      <sz val="9"/>
      <name val="Arial"/>
      <family val="2"/>
    </font>
    <font>
      <sz val="9"/>
      <color rgb="FFFF0000"/>
      <name val="Arial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sz val="9"/>
      <name val="Arial"/>
      <family val="2"/>
    </font>
    <font>
      <sz val="8"/>
      <color rgb="FF000000"/>
      <name val="Times New Roman"/>
      <family val="1"/>
    </font>
    <font>
      <sz val="9"/>
      <name val="Times New Roman"/>
      <family val="1"/>
    </font>
    <font>
      <sz val="8"/>
      <name val="Times New Roman"/>
      <family val="1"/>
    </font>
    <font>
      <sz val="9"/>
      <color rgb="FF000000"/>
      <name val="Times New Roman"/>
      <family val="1"/>
    </font>
    <font>
      <b/>
      <sz val="9"/>
      <color theme="1"/>
      <name val="Times New Roman"/>
      <family val="1"/>
    </font>
    <font>
      <b/>
      <sz val="11"/>
      <color theme="1"/>
      <name val="Times New Roman"/>
      <family val="1"/>
    </font>
    <font>
      <sz val="9"/>
      <color theme="1"/>
      <name val="Times New Roman"/>
      <family val="1"/>
    </font>
    <font>
      <b/>
      <sz val="10"/>
      <color theme="1"/>
      <name val="Times New Roman"/>
      <family val="1"/>
    </font>
  </fonts>
  <fills count="3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2" tint="-0.49998474074526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3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4" fontId="2" fillId="0" borderId="1" xfId="0" applyNumberFormat="1" applyFont="1" applyBorder="1"/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164" fontId="0" fillId="0" borderId="0" xfId="0" applyNumberFormat="1"/>
    <xf numFmtId="4" fontId="0" fillId="0" borderId="0" xfId="0" applyNumberFormat="1"/>
    <xf numFmtId="0" fontId="0" fillId="0" borderId="0" xfId="0" applyAlignment="1">
      <alignment horizontal="left"/>
    </xf>
    <xf numFmtId="0" fontId="0" fillId="2" borderId="0" xfId="0" applyFill="1"/>
    <xf numFmtId="0" fontId="6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6" fillId="0" borderId="0" xfId="0" applyFont="1"/>
    <xf numFmtId="43" fontId="2" fillId="3" borderId="2" xfId="0" applyNumberFormat="1" applyFont="1" applyFill="1" applyBorder="1" applyAlignment="1">
      <alignment horizontal="center"/>
    </xf>
    <xf numFmtId="0" fontId="9" fillId="3" borderId="3" xfId="0" applyFont="1" applyFill="1" applyBorder="1"/>
    <xf numFmtId="0" fontId="0" fillId="3" borderId="3" xfId="0" applyFill="1" applyBorder="1"/>
    <xf numFmtId="0" fontId="0" fillId="3" borderId="4" xfId="0" applyFill="1" applyBorder="1"/>
    <xf numFmtId="165" fontId="10" fillId="0" borderId="5" xfId="0" applyNumberFormat="1" applyFont="1" applyBorder="1"/>
    <xf numFmtId="0" fontId="10" fillId="0" borderId="6" xfId="0" applyFont="1" applyBorder="1"/>
    <xf numFmtId="0" fontId="11" fillId="2" borderId="6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left"/>
    </xf>
    <xf numFmtId="0" fontId="6" fillId="2" borderId="6" xfId="0" applyFont="1" applyFill="1" applyBorder="1" applyAlignment="1">
      <alignment horizontal="center"/>
    </xf>
    <xf numFmtId="166" fontId="6" fillId="2" borderId="7" xfId="0" applyNumberFormat="1" applyFont="1" applyFill="1" applyBorder="1" applyAlignment="1">
      <alignment wrapText="1"/>
    </xf>
    <xf numFmtId="165" fontId="11" fillId="0" borderId="5" xfId="0" applyNumberFormat="1" applyFont="1" applyBorder="1" applyAlignment="1">
      <alignment horizontal="center"/>
    </xf>
    <xf numFmtId="0" fontId="11" fillId="0" borderId="6" xfId="0" applyFont="1" applyBorder="1" applyAlignment="1">
      <alignment horizontal="left"/>
    </xf>
    <xf numFmtId="0" fontId="7" fillId="2" borderId="6" xfId="0" applyFont="1" applyFill="1" applyBorder="1" applyAlignment="1">
      <alignment horizontal="center"/>
    </xf>
    <xf numFmtId="166" fontId="6" fillId="2" borderId="7" xfId="0" applyNumberFormat="1" applyFont="1" applyFill="1" applyBorder="1" applyAlignment="1">
      <alignment horizontal="center" wrapText="1"/>
    </xf>
    <xf numFmtId="165" fontId="11" fillId="2" borderId="0" xfId="0" applyNumberFormat="1" applyFont="1" applyFill="1"/>
    <xf numFmtId="165" fontId="11" fillId="2" borderId="5" xfId="0" applyNumberFormat="1" applyFont="1" applyFill="1" applyBorder="1"/>
    <xf numFmtId="165" fontId="10" fillId="4" borderId="5" xfId="0" applyNumberFormat="1" applyFont="1" applyFill="1" applyBorder="1"/>
    <xf numFmtId="0" fontId="10" fillId="4" borderId="6" xfId="0" applyFont="1" applyFill="1" applyBorder="1"/>
    <xf numFmtId="0" fontId="12" fillId="4" borderId="6" xfId="0" applyFont="1" applyFill="1" applyBorder="1" applyAlignment="1">
      <alignment horizontal="center" wrapText="1"/>
    </xf>
    <xf numFmtId="0" fontId="7" fillId="4" borderId="6" xfId="0" applyFont="1" applyFill="1" applyBorder="1" applyAlignment="1">
      <alignment horizontal="left"/>
    </xf>
    <xf numFmtId="0" fontId="6" fillId="4" borderId="6" xfId="0" applyFont="1" applyFill="1" applyBorder="1" applyAlignment="1">
      <alignment horizontal="center"/>
    </xf>
    <xf numFmtId="166" fontId="6" fillId="4" borderId="7" xfId="0" applyNumberFormat="1" applyFont="1" applyFill="1" applyBorder="1" applyAlignment="1">
      <alignment wrapText="1"/>
    </xf>
    <xf numFmtId="0" fontId="12" fillId="2" borderId="6" xfId="0" applyFont="1" applyFill="1" applyBorder="1" applyAlignment="1">
      <alignment horizontal="center" wrapText="1"/>
    </xf>
    <xf numFmtId="165" fontId="11" fillId="0" borderId="5" xfId="0" applyNumberFormat="1" applyFont="1" applyBorder="1"/>
    <xf numFmtId="0" fontId="11" fillId="0" borderId="6" xfId="0" applyFont="1" applyBorder="1"/>
    <xf numFmtId="0" fontId="6" fillId="2" borderId="6" xfId="0" applyFont="1" applyFill="1" applyBorder="1" applyAlignment="1">
      <alignment horizontal="left"/>
    </xf>
    <xf numFmtId="165" fontId="10" fillId="5" borderId="5" xfId="0" applyNumberFormat="1" applyFont="1" applyFill="1" applyBorder="1"/>
    <xf numFmtId="0" fontId="10" fillId="5" borderId="6" xfId="0" applyFont="1" applyFill="1" applyBorder="1"/>
    <xf numFmtId="0" fontId="12" fillId="5" borderId="6" xfId="0" applyFont="1" applyFill="1" applyBorder="1" applyAlignment="1">
      <alignment horizontal="center" wrapText="1"/>
    </xf>
    <xf numFmtId="0" fontId="7" fillId="5" borderId="6" xfId="0" applyFont="1" applyFill="1" applyBorder="1" applyAlignment="1">
      <alignment horizontal="left"/>
    </xf>
    <xf numFmtId="0" fontId="6" fillId="5" borderId="6" xfId="0" applyFont="1" applyFill="1" applyBorder="1" applyAlignment="1">
      <alignment horizontal="center"/>
    </xf>
    <xf numFmtId="166" fontId="6" fillId="5" borderId="7" xfId="0" applyNumberFormat="1" applyFont="1" applyFill="1" applyBorder="1" applyAlignment="1">
      <alignment wrapText="1"/>
    </xf>
    <xf numFmtId="165" fontId="10" fillId="6" borderId="5" xfId="0" applyNumberFormat="1" applyFont="1" applyFill="1" applyBorder="1"/>
    <xf numFmtId="0" fontId="10" fillId="6" borderId="6" xfId="0" applyFont="1" applyFill="1" applyBorder="1"/>
    <xf numFmtId="0" fontId="12" fillId="6" borderId="6" xfId="0" applyFont="1" applyFill="1" applyBorder="1" applyAlignment="1">
      <alignment horizontal="center" wrapText="1"/>
    </xf>
    <xf numFmtId="0" fontId="7" fillId="6" borderId="6" xfId="0" applyFont="1" applyFill="1" applyBorder="1"/>
    <xf numFmtId="0" fontId="6" fillId="6" borderId="6" xfId="0" applyFont="1" applyFill="1" applyBorder="1" applyAlignment="1">
      <alignment horizontal="center"/>
    </xf>
    <xf numFmtId="166" fontId="6" fillId="6" borderId="7" xfId="0" applyNumberFormat="1" applyFont="1" applyFill="1" applyBorder="1" applyAlignment="1">
      <alignment wrapText="1"/>
    </xf>
    <xf numFmtId="4" fontId="0" fillId="2" borderId="0" xfId="0" applyNumberFormat="1" applyFill="1"/>
    <xf numFmtId="165" fontId="13" fillId="0" borderId="5" xfId="0" applyNumberFormat="1" applyFont="1" applyBorder="1"/>
    <xf numFmtId="0" fontId="7" fillId="2" borderId="6" xfId="0" applyFont="1" applyFill="1" applyBorder="1"/>
    <xf numFmtId="0" fontId="14" fillId="2" borderId="6" xfId="0" applyFont="1" applyFill="1" applyBorder="1"/>
    <xf numFmtId="0" fontId="14" fillId="2" borderId="6" xfId="0" applyFont="1" applyFill="1" applyBorder="1" applyAlignment="1">
      <alignment horizontal="center" wrapText="1"/>
    </xf>
    <xf numFmtId="0" fontId="0" fillId="0" borderId="6" xfId="0" applyBorder="1" applyAlignment="1">
      <alignment horizontal="right"/>
    </xf>
    <xf numFmtId="165" fontId="10" fillId="7" borderId="5" xfId="0" applyNumberFormat="1" applyFont="1" applyFill="1" applyBorder="1"/>
    <xf numFmtId="0" fontId="10" fillId="7" borderId="6" xfId="0" applyFont="1" applyFill="1" applyBorder="1"/>
    <xf numFmtId="0" fontId="12" fillId="7" borderId="6" xfId="0" applyFont="1" applyFill="1" applyBorder="1" applyAlignment="1">
      <alignment horizontal="center" wrapText="1"/>
    </xf>
    <xf numFmtId="0" fontId="7" fillId="7" borderId="6" xfId="0" applyFont="1" applyFill="1" applyBorder="1" applyAlignment="1">
      <alignment horizontal="left"/>
    </xf>
    <xf numFmtId="0" fontId="6" fillId="7" borderId="6" xfId="0" applyFont="1" applyFill="1" applyBorder="1" applyAlignment="1">
      <alignment horizontal="center"/>
    </xf>
    <xf numFmtId="166" fontId="6" fillId="7" borderId="7" xfId="0" applyNumberFormat="1" applyFont="1" applyFill="1" applyBorder="1" applyAlignment="1">
      <alignment wrapText="1"/>
    </xf>
    <xf numFmtId="0" fontId="7" fillId="2" borderId="6" xfId="0" applyFont="1" applyFill="1" applyBorder="1" applyAlignment="1">
      <alignment horizontal="right"/>
    </xf>
    <xf numFmtId="0" fontId="6" fillId="2" borderId="8" xfId="0" applyFont="1" applyFill="1" applyBorder="1" applyAlignment="1">
      <alignment horizontal="center"/>
    </xf>
    <xf numFmtId="0" fontId="15" fillId="0" borderId="6" xfId="0" applyFont="1" applyBorder="1" applyAlignment="1">
      <alignment horizontal="center"/>
    </xf>
    <xf numFmtId="165" fontId="10" fillId="2" borderId="5" xfId="0" applyNumberFormat="1" applyFont="1" applyFill="1" applyBorder="1"/>
    <xf numFmtId="165" fontId="14" fillId="2" borderId="5" xfId="0" applyNumberFormat="1" applyFont="1" applyFill="1" applyBorder="1"/>
    <xf numFmtId="0" fontId="14" fillId="0" borderId="6" xfId="0" applyFont="1" applyBorder="1"/>
    <xf numFmtId="166" fontId="7" fillId="2" borderId="7" xfId="0" applyNumberFormat="1" applyFont="1" applyFill="1" applyBorder="1" applyAlignment="1">
      <alignment wrapText="1"/>
    </xf>
    <xf numFmtId="165" fontId="16" fillId="2" borderId="5" xfId="0" applyNumberFormat="1" applyFont="1" applyFill="1" applyBorder="1"/>
    <xf numFmtId="165" fontId="10" fillId="8" borderId="5" xfId="0" applyNumberFormat="1" applyFont="1" applyFill="1" applyBorder="1"/>
    <xf numFmtId="0" fontId="10" fillId="8" borderId="6" xfId="0" applyFont="1" applyFill="1" applyBorder="1"/>
    <xf numFmtId="0" fontId="12" fillId="8" borderId="6" xfId="0" applyFont="1" applyFill="1" applyBorder="1" applyAlignment="1">
      <alignment horizontal="center" wrapText="1"/>
    </xf>
    <xf numFmtId="0" fontId="7" fillId="8" borderId="6" xfId="0" applyFont="1" applyFill="1" applyBorder="1"/>
    <xf numFmtId="0" fontId="6" fillId="8" borderId="6" xfId="0" applyFont="1" applyFill="1" applyBorder="1" applyAlignment="1">
      <alignment horizontal="center"/>
    </xf>
    <xf numFmtId="166" fontId="7" fillId="8" borderId="7" xfId="0" applyNumberFormat="1" applyFont="1" applyFill="1" applyBorder="1" applyAlignment="1">
      <alignment wrapText="1"/>
    </xf>
    <xf numFmtId="0" fontId="12" fillId="0" borderId="6" xfId="0" applyFont="1" applyBorder="1"/>
    <xf numFmtId="166" fontId="7" fillId="6" borderId="7" xfId="0" applyNumberFormat="1" applyFont="1" applyFill="1" applyBorder="1" applyAlignment="1">
      <alignment wrapText="1"/>
    </xf>
    <xf numFmtId="165" fontId="14" fillId="0" borderId="5" xfId="0" applyNumberFormat="1" applyFont="1" applyBorder="1"/>
    <xf numFmtId="0" fontId="17" fillId="0" borderId="6" xfId="0" applyFont="1" applyBorder="1"/>
    <xf numFmtId="0" fontId="17" fillId="2" borderId="6" xfId="0" applyFont="1" applyFill="1" applyBorder="1" applyAlignment="1">
      <alignment horizontal="center" wrapText="1"/>
    </xf>
    <xf numFmtId="0" fontId="7" fillId="7" borderId="6" xfId="0" applyFont="1" applyFill="1" applyBorder="1"/>
    <xf numFmtId="166" fontId="7" fillId="7" borderId="7" xfId="0" applyNumberFormat="1" applyFont="1" applyFill="1" applyBorder="1" applyAlignment="1">
      <alignment wrapText="1"/>
    </xf>
    <xf numFmtId="165" fontId="2" fillId="2" borderId="5" xfId="0" applyNumberFormat="1" applyFont="1" applyFill="1" applyBorder="1"/>
    <xf numFmtId="165" fontId="12" fillId="2" borderId="5" xfId="0" applyNumberFormat="1" applyFont="1" applyFill="1" applyBorder="1"/>
    <xf numFmtId="49" fontId="14" fillId="2" borderId="6" xfId="0" applyNumberFormat="1" applyFont="1" applyFill="1" applyBorder="1" applyAlignment="1">
      <alignment horizontal="center" wrapText="1"/>
    </xf>
    <xf numFmtId="165" fontId="12" fillId="9" borderId="5" xfId="0" applyNumberFormat="1" applyFont="1" applyFill="1" applyBorder="1"/>
    <xf numFmtId="0" fontId="10" fillId="9" borderId="6" xfId="0" applyFont="1" applyFill="1" applyBorder="1"/>
    <xf numFmtId="0" fontId="12" fillId="9" borderId="6" xfId="0" applyFont="1" applyFill="1" applyBorder="1" applyAlignment="1">
      <alignment horizontal="center" wrapText="1"/>
    </xf>
    <xf numFmtId="0" fontId="7" fillId="9" borderId="6" xfId="0" applyFont="1" applyFill="1" applyBorder="1"/>
    <xf numFmtId="0" fontId="6" fillId="9" borderId="6" xfId="0" applyFont="1" applyFill="1" applyBorder="1" applyAlignment="1">
      <alignment horizontal="center"/>
    </xf>
    <xf numFmtId="166" fontId="7" fillId="9" borderId="7" xfId="0" applyNumberFormat="1" applyFont="1" applyFill="1" applyBorder="1" applyAlignment="1">
      <alignment wrapText="1"/>
    </xf>
    <xf numFmtId="165" fontId="12" fillId="10" borderId="5" xfId="0" applyNumberFormat="1" applyFont="1" applyFill="1" applyBorder="1"/>
    <xf numFmtId="0" fontId="12" fillId="10" borderId="6" xfId="0" applyFont="1" applyFill="1" applyBorder="1"/>
    <xf numFmtId="0" fontId="12" fillId="10" borderId="6" xfId="0" applyFont="1" applyFill="1" applyBorder="1" applyAlignment="1">
      <alignment horizontal="center" wrapText="1"/>
    </xf>
    <xf numFmtId="0" fontId="7" fillId="10" borderId="6" xfId="0" applyFont="1" applyFill="1" applyBorder="1"/>
    <xf numFmtId="0" fontId="6" fillId="10" borderId="6" xfId="0" applyFont="1" applyFill="1" applyBorder="1" applyAlignment="1">
      <alignment horizontal="center"/>
    </xf>
    <xf numFmtId="166" fontId="7" fillId="10" borderId="7" xfId="0" applyNumberFormat="1" applyFont="1" applyFill="1" applyBorder="1" applyAlignment="1">
      <alignment wrapText="1"/>
    </xf>
    <xf numFmtId="165" fontId="12" fillId="0" borderId="5" xfId="0" applyNumberFormat="1" applyFont="1" applyBorder="1"/>
    <xf numFmtId="165" fontId="12" fillId="11" borderId="5" xfId="0" applyNumberFormat="1" applyFont="1" applyFill="1" applyBorder="1"/>
    <xf numFmtId="0" fontId="12" fillId="11" borderId="6" xfId="0" applyFont="1" applyFill="1" applyBorder="1"/>
    <xf numFmtId="0" fontId="12" fillId="11" borderId="6" xfId="0" applyFont="1" applyFill="1" applyBorder="1" applyAlignment="1">
      <alignment horizontal="center" wrapText="1"/>
    </xf>
    <xf numFmtId="0" fontId="7" fillId="11" borderId="6" xfId="0" applyFont="1" applyFill="1" applyBorder="1" applyAlignment="1">
      <alignment horizontal="left"/>
    </xf>
    <xf numFmtId="0" fontId="6" fillId="11" borderId="6" xfId="0" applyFont="1" applyFill="1" applyBorder="1" applyAlignment="1">
      <alignment horizontal="center"/>
    </xf>
    <xf numFmtId="166" fontId="7" fillId="11" borderId="7" xfId="0" applyNumberFormat="1" applyFont="1" applyFill="1" applyBorder="1" applyAlignment="1">
      <alignment wrapText="1"/>
    </xf>
    <xf numFmtId="165" fontId="17" fillId="2" borderId="5" xfId="0" applyNumberFormat="1" applyFont="1" applyFill="1" applyBorder="1"/>
    <xf numFmtId="0" fontId="15" fillId="0" borderId="6" xfId="0" applyFont="1" applyBorder="1" applyAlignment="1">
      <alignment horizontal="right"/>
    </xf>
    <xf numFmtId="14" fontId="15" fillId="0" borderId="6" xfId="0" applyNumberFormat="1" applyFont="1" applyBorder="1"/>
    <xf numFmtId="166" fontId="7" fillId="2" borderId="6" xfId="0" applyNumberFormat="1" applyFont="1" applyFill="1" applyBorder="1" applyAlignment="1">
      <alignment wrapText="1"/>
    </xf>
    <xf numFmtId="165" fontId="11" fillId="0" borderId="6" xfId="0" applyNumberFormat="1" applyFont="1" applyBorder="1"/>
    <xf numFmtId="0" fontId="0" fillId="0" borderId="6" xfId="0" applyBorder="1" applyAlignment="1">
      <alignment horizontal="center"/>
    </xf>
    <xf numFmtId="165" fontId="12" fillId="12" borderId="5" xfId="0" applyNumberFormat="1" applyFont="1" applyFill="1" applyBorder="1"/>
    <xf numFmtId="0" fontId="12" fillId="12" borderId="6" xfId="0" applyFont="1" applyFill="1" applyBorder="1"/>
    <xf numFmtId="0" fontId="12" fillId="12" borderId="6" xfId="0" applyFont="1" applyFill="1" applyBorder="1" applyAlignment="1">
      <alignment horizontal="center" wrapText="1"/>
    </xf>
    <xf numFmtId="0" fontId="7" fillId="12" borderId="6" xfId="0" applyFont="1" applyFill="1" applyBorder="1"/>
    <xf numFmtId="0" fontId="6" fillId="12" borderId="6" xfId="0" applyFont="1" applyFill="1" applyBorder="1" applyAlignment="1">
      <alignment horizontal="center"/>
    </xf>
    <xf numFmtId="166" fontId="7" fillId="12" borderId="7" xfId="0" applyNumberFormat="1" applyFont="1" applyFill="1" applyBorder="1" applyAlignment="1">
      <alignment wrapText="1"/>
    </xf>
    <xf numFmtId="165" fontId="10" fillId="13" borderId="5" xfId="0" applyNumberFormat="1" applyFont="1" applyFill="1" applyBorder="1"/>
    <xf numFmtId="0" fontId="12" fillId="13" borderId="6" xfId="0" applyFont="1" applyFill="1" applyBorder="1"/>
    <xf numFmtId="0" fontId="12" fillId="13" borderId="6" xfId="0" applyFont="1" applyFill="1" applyBorder="1" applyAlignment="1">
      <alignment horizontal="center" wrapText="1"/>
    </xf>
    <xf numFmtId="0" fontId="7" fillId="13" borderId="6" xfId="0" applyFont="1" applyFill="1" applyBorder="1" applyAlignment="1">
      <alignment horizontal="left"/>
    </xf>
    <xf numFmtId="0" fontId="6" fillId="13" borderId="6" xfId="0" applyFont="1" applyFill="1" applyBorder="1" applyAlignment="1">
      <alignment horizontal="center"/>
    </xf>
    <xf numFmtId="166" fontId="7" fillId="13" borderId="7" xfId="0" applyNumberFormat="1" applyFont="1" applyFill="1" applyBorder="1" applyAlignment="1">
      <alignment wrapText="1"/>
    </xf>
    <xf numFmtId="0" fontId="2" fillId="0" borderId="6" xfId="0" applyFont="1" applyBorder="1"/>
    <xf numFmtId="4" fontId="0" fillId="0" borderId="6" xfId="0" applyNumberFormat="1" applyBorder="1"/>
    <xf numFmtId="0" fontId="18" fillId="0" borderId="6" xfId="0" applyFont="1" applyBorder="1"/>
    <xf numFmtId="0" fontId="11" fillId="2" borderId="6" xfId="0" applyFont="1" applyFill="1" applyBorder="1" applyAlignment="1">
      <alignment horizontal="left" wrapText="1"/>
    </xf>
    <xf numFmtId="165" fontId="12" fillId="14" borderId="5" xfId="0" applyNumberFormat="1" applyFont="1" applyFill="1" applyBorder="1"/>
    <xf numFmtId="0" fontId="12" fillId="14" borderId="6" xfId="0" applyFont="1" applyFill="1" applyBorder="1"/>
    <xf numFmtId="0" fontId="12" fillId="14" borderId="6" xfId="0" applyFont="1" applyFill="1" applyBorder="1" applyAlignment="1">
      <alignment horizontal="center" wrapText="1"/>
    </xf>
    <xf numFmtId="0" fontId="7" fillId="14" borderId="6" xfId="0" applyFont="1" applyFill="1" applyBorder="1" applyAlignment="1">
      <alignment horizontal="left"/>
    </xf>
    <xf numFmtId="0" fontId="6" fillId="14" borderId="6" xfId="0" applyFont="1" applyFill="1" applyBorder="1" applyAlignment="1">
      <alignment horizontal="center"/>
    </xf>
    <xf numFmtId="166" fontId="7" fillId="14" borderId="7" xfId="0" applyNumberFormat="1" applyFont="1" applyFill="1" applyBorder="1" applyAlignment="1">
      <alignment wrapText="1"/>
    </xf>
    <xf numFmtId="165" fontId="13" fillId="2" borderId="5" xfId="0" applyNumberFormat="1" applyFont="1" applyFill="1" applyBorder="1"/>
    <xf numFmtId="0" fontId="14" fillId="0" borderId="6" xfId="0" applyFont="1" applyBorder="1" applyAlignment="1">
      <alignment horizontal="left"/>
    </xf>
    <xf numFmtId="0" fontId="4" fillId="2" borderId="6" xfId="0" applyFont="1" applyFill="1" applyBorder="1" applyAlignment="1">
      <alignment horizontal="right"/>
    </xf>
    <xf numFmtId="0" fontId="14" fillId="0" borderId="6" xfId="0" applyFont="1" applyBorder="1" applyAlignment="1">
      <alignment horizontal="center"/>
    </xf>
    <xf numFmtId="14" fontId="4" fillId="2" borderId="6" xfId="0" applyNumberFormat="1" applyFont="1" applyFill="1" applyBorder="1" applyAlignment="1">
      <alignment horizontal="right"/>
    </xf>
    <xf numFmtId="0" fontId="12" fillId="15" borderId="6" xfId="0" applyFont="1" applyFill="1" applyBorder="1"/>
    <xf numFmtId="0" fontId="12" fillId="15" borderId="6" xfId="0" applyFont="1" applyFill="1" applyBorder="1" applyAlignment="1">
      <alignment horizontal="center" wrapText="1"/>
    </xf>
    <xf numFmtId="0" fontId="7" fillId="15" borderId="6" xfId="0" applyFont="1" applyFill="1" applyBorder="1"/>
    <xf numFmtId="0" fontId="6" fillId="15" borderId="6" xfId="0" applyFont="1" applyFill="1" applyBorder="1" applyAlignment="1">
      <alignment horizontal="center"/>
    </xf>
    <xf numFmtId="166" fontId="7" fillId="15" borderId="7" xfId="0" applyNumberFormat="1" applyFont="1" applyFill="1" applyBorder="1" applyAlignment="1">
      <alignment wrapText="1"/>
    </xf>
    <xf numFmtId="165" fontId="2" fillId="16" borderId="5" xfId="0" applyNumberFormat="1" applyFont="1" applyFill="1" applyBorder="1"/>
    <xf numFmtId="0" fontId="2" fillId="16" borderId="6" xfId="0" applyFont="1" applyFill="1" applyBorder="1"/>
    <xf numFmtId="0" fontId="12" fillId="16" borderId="6" xfId="0" applyFont="1" applyFill="1" applyBorder="1" applyAlignment="1">
      <alignment horizontal="center" wrapText="1"/>
    </xf>
    <xf numFmtId="0" fontId="7" fillId="16" borderId="6" xfId="0" applyFont="1" applyFill="1" applyBorder="1"/>
    <xf numFmtId="0" fontId="6" fillId="16" borderId="6" xfId="0" applyFont="1" applyFill="1" applyBorder="1" applyAlignment="1">
      <alignment horizontal="center"/>
    </xf>
    <xf numFmtId="166" fontId="7" fillId="16" borderId="7" xfId="0" applyNumberFormat="1" applyFont="1" applyFill="1" applyBorder="1" applyAlignment="1">
      <alignment wrapText="1"/>
    </xf>
    <xf numFmtId="0" fontId="1" fillId="0" borderId="6" xfId="0" applyFont="1" applyBorder="1"/>
    <xf numFmtId="165" fontId="10" fillId="17" borderId="5" xfId="0" applyNumberFormat="1" applyFont="1" applyFill="1" applyBorder="1"/>
    <xf numFmtId="0" fontId="1" fillId="17" borderId="6" xfId="0" applyFont="1" applyFill="1" applyBorder="1"/>
    <xf numFmtId="0" fontId="11" fillId="17" borderId="6" xfId="0" applyFont="1" applyFill="1" applyBorder="1" applyAlignment="1">
      <alignment horizontal="center" wrapText="1"/>
    </xf>
    <xf numFmtId="0" fontId="7" fillId="17" borderId="6" xfId="0" applyFont="1" applyFill="1" applyBorder="1" applyAlignment="1">
      <alignment horizontal="left"/>
    </xf>
    <xf numFmtId="0" fontId="6" fillId="17" borderId="6" xfId="0" applyFont="1" applyFill="1" applyBorder="1" applyAlignment="1">
      <alignment horizontal="center"/>
    </xf>
    <xf numFmtId="166" fontId="7" fillId="17" borderId="7" xfId="0" applyNumberFormat="1" applyFont="1" applyFill="1" applyBorder="1" applyAlignment="1">
      <alignment wrapText="1"/>
    </xf>
    <xf numFmtId="165" fontId="12" fillId="18" borderId="5" xfId="0" applyNumberFormat="1" applyFont="1" applyFill="1" applyBorder="1"/>
    <xf numFmtId="0" fontId="2" fillId="18" borderId="6" xfId="0" applyFont="1" applyFill="1" applyBorder="1"/>
    <xf numFmtId="0" fontId="12" fillId="18" borderId="6" xfId="0" applyFont="1" applyFill="1" applyBorder="1" applyAlignment="1">
      <alignment horizontal="center" wrapText="1"/>
    </xf>
    <xf numFmtId="0" fontId="7" fillId="18" borderId="6" xfId="0" applyFont="1" applyFill="1" applyBorder="1"/>
    <xf numFmtId="0" fontId="6" fillId="18" borderId="6" xfId="0" applyFont="1" applyFill="1" applyBorder="1" applyAlignment="1">
      <alignment horizontal="center"/>
    </xf>
    <xf numFmtId="166" fontId="7" fillId="18" borderId="7" xfId="0" applyNumberFormat="1" applyFont="1" applyFill="1" applyBorder="1" applyAlignment="1">
      <alignment wrapText="1"/>
    </xf>
    <xf numFmtId="0" fontId="15" fillId="0" borderId="6" xfId="0" applyFont="1" applyBorder="1"/>
    <xf numFmtId="0" fontId="14" fillId="0" borderId="6" xfId="0" applyFont="1" applyBorder="1" applyAlignment="1">
      <alignment horizontal="center" wrapText="1"/>
    </xf>
    <xf numFmtId="165" fontId="10" fillId="19" borderId="5" xfId="0" applyNumberFormat="1" applyFont="1" applyFill="1" applyBorder="1"/>
    <xf numFmtId="0" fontId="2" fillId="19" borderId="6" xfId="0" applyFont="1" applyFill="1" applyBorder="1"/>
    <xf numFmtId="0" fontId="2" fillId="19" borderId="6" xfId="0" applyFont="1" applyFill="1" applyBorder="1" applyAlignment="1">
      <alignment horizontal="center" wrapText="1"/>
    </xf>
    <xf numFmtId="0" fontId="7" fillId="19" borderId="6" xfId="0" applyFont="1" applyFill="1" applyBorder="1"/>
    <xf numFmtId="0" fontId="6" fillId="19" borderId="6" xfId="0" applyFont="1" applyFill="1" applyBorder="1" applyAlignment="1">
      <alignment horizontal="center"/>
    </xf>
    <xf numFmtId="166" fontId="7" fillId="19" borderId="7" xfId="0" applyNumberFormat="1" applyFont="1" applyFill="1" applyBorder="1" applyAlignment="1">
      <alignment wrapText="1"/>
    </xf>
    <xf numFmtId="165" fontId="12" fillId="20" borderId="5" xfId="0" applyNumberFormat="1" applyFont="1" applyFill="1" applyBorder="1"/>
    <xf numFmtId="0" fontId="2" fillId="20" borderId="6" xfId="0" applyFont="1" applyFill="1" applyBorder="1"/>
    <xf numFmtId="0" fontId="12" fillId="20" borderId="6" xfId="0" applyFont="1" applyFill="1" applyBorder="1" applyAlignment="1">
      <alignment horizontal="center" wrapText="1"/>
    </xf>
    <xf numFmtId="0" fontId="7" fillId="20" borderId="6" xfId="0" applyFont="1" applyFill="1" applyBorder="1" applyAlignment="1">
      <alignment horizontal="left"/>
    </xf>
    <xf numFmtId="0" fontId="6" fillId="20" borderId="6" xfId="0" applyFont="1" applyFill="1" applyBorder="1" applyAlignment="1">
      <alignment horizontal="center"/>
    </xf>
    <xf numFmtId="166" fontId="7" fillId="20" borderId="7" xfId="0" applyNumberFormat="1" applyFont="1" applyFill="1" applyBorder="1" applyAlignment="1">
      <alignment wrapText="1"/>
    </xf>
    <xf numFmtId="165" fontId="12" fillId="21" borderId="5" xfId="0" applyNumberFormat="1" applyFont="1" applyFill="1" applyBorder="1"/>
    <xf numFmtId="0" fontId="2" fillId="21" borderId="6" xfId="0" applyFont="1" applyFill="1" applyBorder="1"/>
    <xf numFmtId="0" fontId="12" fillId="21" borderId="6" xfId="0" applyFont="1" applyFill="1" applyBorder="1" applyAlignment="1">
      <alignment horizontal="center" wrapText="1"/>
    </xf>
    <xf numFmtId="0" fontId="7" fillId="21" borderId="6" xfId="0" applyFont="1" applyFill="1" applyBorder="1" applyAlignment="1">
      <alignment horizontal="left"/>
    </xf>
    <xf numFmtId="0" fontId="6" fillId="21" borderId="6" xfId="0" applyFont="1" applyFill="1" applyBorder="1" applyAlignment="1">
      <alignment horizontal="center"/>
    </xf>
    <xf numFmtId="166" fontId="7" fillId="21" borderId="7" xfId="0" applyNumberFormat="1" applyFont="1" applyFill="1" applyBorder="1" applyAlignment="1">
      <alignment wrapText="1"/>
    </xf>
    <xf numFmtId="0" fontId="7" fillId="20" borderId="6" xfId="0" applyFont="1" applyFill="1" applyBorder="1"/>
    <xf numFmtId="0" fontId="2" fillId="2" borderId="6" xfId="0" applyFont="1" applyFill="1" applyBorder="1"/>
    <xf numFmtId="0" fontId="0" fillId="2" borderId="6" xfId="0" applyFill="1" applyBorder="1" applyAlignment="1">
      <alignment horizontal="center"/>
    </xf>
    <xf numFmtId="165" fontId="14" fillId="2" borderId="5" xfId="0" applyNumberFormat="1" applyFont="1" applyFill="1" applyBorder="1" applyAlignment="1">
      <alignment horizontal="left"/>
    </xf>
    <xf numFmtId="0" fontId="14" fillId="2" borderId="6" xfId="0" applyFont="1" applyFill="1" applyBorder="1" applyAlignment="1">
      <alignment horizontal="left"/>
    </xf>
    <xf numFmtId="165" fontId="2" fillId="21" borderId="5" xfId="0" applyNumberFormat="1" applyFont="1" applyFill="1" applyBorder="1" applyAlignment="1">
      <alignment horizontal="left"/>
    </xf>
    <xf numFmtId="0" fontId="12" fillId="21" borderId="6" xfId="0" applyFont="1" applyFill="1" applyBorder="1" applyAlignment="1">
      <alignment horizontal="left"/>
    </xf>
    <xf numFmtId="0" fontId="12" fillId="21" borderId="6" xfId="0" applyFont="1" applyFill="1" applyBorder="1" applyAlignment="1">
      <alignment horizontal="left" wrapText="1"/>
    </xf>
    <xf numFmtId="0" fontId="0" fillId="21" borderId="6" xfId="0" applyFill="1" applyBorder="1" applyAlignment="1">
      <alignment horizontal="center"/>
    </xf>
    <xf numFmtId="165" fontId="2" fillId="2" borderId="5" xfId="0" applyNumberFormat="1" applyFont="1" applyFill="1" applyBorder="1" applyAlignment="1">
      <alignment horizontal="left"/>
    </xf>
    <xf numFmtId="0" fontId="10" fillId="2" borderId="6" xfId="0" applyFont="1" applyFill="1" applyBorder="1" applyAlignment="1">
      <alignment horizontal="left"/>
    </xf>
    <xf numFmtId="0" fontId="12" fillId="2" borderId="6" xfId="0" applyFont="1" applyFill="1" applyBorder="1" applyAlignment="1">
      <alignment horizontal="left" wrapText="1"/>
    </xf>
    <xf numFmtId="165" fontId="1" fillId="2" borderId="5" xfId="0" applyNumberFormat="1" applyFont="1" applyFill="1" applyBorder="1" applyAlignment="1">
      <alignment horizontal="left"/>
    </xf>
    <xf numFmtId="0" fontId="11" fillId="2" borderId="6" xfId="0" applyFont="1" applyFill="1" applyBorder="1" applyAlignment="1">
      <alignment horizontal="left"/>
    </xf>
    <xf numFmtId="165" fontId="2" fillId="6" borderId="5" xfId="0" applyNumberFormat="1" applyFont="1" applyFill="1" applyBorder="1" applyAlignment="1">
      <alignment horizontal="left"/>
    </xf>
    <xf numFmtId="0" fontId="12" fillId="6" borderId="6" xfId="0" applyFont="1" applyFill="1" applyBorder="1" applyAlignment="1">
      <alignment horizontal="left"/>
    </xf>
    <xf numFmtId="0" fontId="12" fillId="6" borderId="6" xfId="0" applyFont="1" applyFill="1" applyBorder="1" applyAlignment="1">
      <alignment horizontal="left" wrapText="1"/>
    </xf>
    <xf numFmtId="0" fontId="0" fillId="6" borderId="6" xfId="0" applyFill="1" applyBorder="1" applyAlignment="1">
      <alignment horizontal="center"/>
    </xf>
    <xf numFmtId="0" fontId="6" fillId="0" borderId="6" xfId="0" applyFont="1" applyBorder="1"/>
    <xf numFmtId="165" fontId="2" fillId="22" borderId="5" xfId="0" applyNumberFormat="1" applyFont="1" applyFill="1" applyBorder="1"/>
    <xf numFmtId="0" fontId="1" fillId="22" borderId="6" xfId="0" applyFont="1" applyFill="1" applyBorder="1"/>
    <xf numFmtId="0" fontId="2" fillId="22" borderId="6" xfId="0" applyFont="1" applyFill="1" applyBorder="1" applyAlignment="1">
      <alignment horizontal="center" wrapText="1"/>
    </xf>
    <xf numFmtId="0" fontId="7" fillId="22" borderId="6" xfId="0" applyFont="1" applyFill="1" applyBorder="1"/>
    <xf numFmtId="0" fontId="0" fillId="22" borderId="6" xfId="0" applyFill="1" applyBorder="1" applyAlignment="1">
      <alignment horizontal="center"/>
    </xf>
    <xf numFmtId="166" fontId="7" fillId="22" borderId="7" xfId="0" applyNumberFormat="1" applyFont="1" applyFill="1" applyBorder="1" applyAlignment="1">
      <alignment wrapText="1"/>
    </xf>
    <xf numFmtId="0" fontId="19" fillId="0" borderId="6" xfId="0" applyFont="1" applyBorder="1"/>
    <xf numFmtId="165" fontId="2" fillId="18" borderId="5" xfId="0" applyNumberFormat="1" applyFont="1" applyFill="1" applyBorder="1"/>
    <xf numFmtId="0" fontId="1" fillId="18" borderId="6" xfId="0" applyFont="1" applyFill="1" applyBorder="1"/>
    <xf numFmtId="0" fontId="2" fillId="18" borderId="6" xfId="0" applyFont="1" applyFill="1" applyBorder="1" applyAlignment="1">
      <alignment horizontal="center" wrapText="1"/>
    </xf>
    <xf numFmtId="0" fontId="7" fillId="18" borderId="6" xfId="0" applyFont="1" applyFill="1" applyBorder="1" applyAlignment="1">
      <alignment horizontal="left"/>
    </xf>
    <xf numFmtId="0" fontId="0" fillId="18" borderId="6" xfId="0" applyFill="1" applyBorder="1" applyAlignment="1">
      <alignment horizontal="center"/>
    </xf>
    <xf numFmtId="165" fontId="2" fillId="0" borderId="5" xfId="0" applyNumberFormat="1" applyFont="1" applyBorder="1"/>
    <xf numFmtId="165" fontId="2" fillId="20" borderId="5" xfId="0" applyNumberFormat="1" applyFont="1" applyFill="1" applyBorder="1"/>
    <xf numFmtId="165" fontId="20" fillId="2" borderId="5" xfId="0" applyNumberFormat="1" applyFont="1" applyFill="1" applyBorder="1"/>
    <xf numFmtId="0" fontId="2" fillId="2" borderId="6" xfId="0" applyFont="1" applyFill="1" applyBorder="1" applyAlignment="1">
      <alignment horizontal="center" wrapText="1"/>
    </xf>
    <xf numFmtId="0" fontId="7" fillId="2" borderId="7" xfId="0" applyFont="1" applyFill="1" applyBorder="1" applyAlignment="1">
      <alignment wrapText="1"/>
    </xf>
    <xf numFmtId="165" fontId="21" fillId="2" borderId="5" xfId="0" applyNumberFormat="1" applyFont="1" applyFill="1" applyBorder="1"/>
    <xf numFmtId="0" fontId="0" fillId="2" borderId="6" xfId="0" applyFill="1" applyBorder="1"/>
    <xf numFmtId="0" fontId="1" fillId="2" borderId="6" xfId="0" applyFont="1" applyFill="1" applyBorder="1" applyAlignment="1">
      <alignment horizontal="center" wrapText="1"/>
    </xf>
    <xf numFmtId="14" fontId="7" fillId="2" borderId="7" xfId="0" applyNumberFormat="1" applyFont="1" applyFill="1" applyBorder="1" applyAlignment="1">
      <alignment wrapText="1"/>
    </xf>
    <xf numFmtId="165" fontId="0" fillId="23" borderId="5" xfId="0" applyNumberFormat="1" applyFill="1" applyBorder="1"/>
    <xf numFmtId="0" fontId="0" fillId="23" borderId="6" xfId="0" applyFill="1" applyBorder="1"/>
    <xf numFmtId="0" fontId="2" fillId="23" borderId="6" xfId="0" applyFont="1" applyFill="1" applyBorder="1" applyAlignment="1">
      <alignment horizontal="center" wrapText="1"/>
    </xf>
    <xf numFmtId="0" fontId="7" fillId="23" borderId="6" xfId="0" applyFont="1" applyFill="1" applyBorder="1"/>
    <xf numFmtId="0" fontId="0" fillId="23" borderId="6" xfId="0" applyFill="1" applyBorder="1" applyAlignment="1">
      <alignment horizontal="center"/>
    </xf>
    <xf numFmtId="0" fontId="7" fillId="23" borderId="7" xfId="0" applyFont="1" applyFill="1" applyBorder="1" applyAlignment="1">
      <alignment wrapText="1"/>
    </xf>
    <xf numFmtId="165" fontId="22" fillId="2" borderId="5" xfId="0" applyNumberFormat="1" applyFont="1" applyFill="1" applyBorder="1"/>
    <xf numFmtId="0" fontId="11" fillId="2" borderId="6" xfId="0" applyFont="1" applyFill="1" applyBorder="1"/>
    <xf numFmtId="165" fontId="22" fillId="24" borderId="5" xfId="0" applyNumberFormat="1" applyFont="1" applyFill="1" applyBorder="1"/>
    <xf numFmtId="0" fontId="2" fillId="24" borderId="6" xfId="0" applyFont="1" applyFill="1" applyBorder="1"/>
    <xf numFmtId="0" fontId="12" fillId="24" borderId="6" xfId="0" applyFont="1" applyFill="1" applyBorder="1" applyAlignment="1">
      <alignment horizontal="center" wrapText="1"/>
    </xf>
    <xf numFmtId="0" fontId="7" fillId="24" borderId="6" xfId="0" applyFont="1" applyFill="1" applyBorder="1"/>
    <xf numFmtId="0" fontId="0" fillId="24" borderId="6" xfId="0" applyFill="1" applyBorder="1" applyAlignment="1">
      <alignment horizontal="center"/>
    </xf>
    <xf numFmtId="166" fontId="7" fillId="24" borderId="7" xfId="0" applyNumberFormat="1" applyFont="1" applyFill="1" applyBorder="1" applyAlignment="1">
      <alignment wrapText="1"/>
    </xf>
    <xf numFmtId="165" fontId="7" fillId="2" borderId="5" xfId="0" applyNumberFormat="1" applyFont="1" applyFill="1" applyBorder="1"/>
    <xf numFmtId="0" fontId="14" fillId="2" borderId="6" xfId="0" applyFont="1" applyFill="1" applyBorder="1" applyAlignment="1">
      <alignment horizontal="left" wrapText="1"/>
    </xf>
    <xf numFmtId="0" fontId="23" fillId="0" borderId="0" xfId="0" applyFont="1"/>
    <xf numFmtId="165" fontId="0" fillId="25" borderId="5" xfId="0" applyNumberFormat="1" applyFill="1" applyBorder="1"/>
    <xf numFmtId="0" fontId="0" fillId="25" borderId="6" xfId="0" applyFill="1" applyBorder="1"/>
    <xf numFmtId="0" fontId="2" fillId="25" borderId="6" xfId="0" applyFont="1" applyFill="1" applyBorder="1" applyAlignment="1">
      <alignment horizontal="center" wrapText="1"/>
    </xf>
    <xf numFmtId="0" fontId="7" fillId="25" borderId="6" xfId="0" applyFont="1" applyFill="1" applyBorder="1" applyAlignment="1">
      <alignment horizontal="left"/>
    </xf>
    <xf numFmtId="0" fontId="0" fillId="25" borderId="6" xfId="0" applyFill="1" applyBorder="1" applyAlignment="1">
      <alignment horizontal="center"/>
    </xf>
    <xf numFmtId="0" fontId="7" fillId="25" borderId="7" xfId="0" applyFont="1" applyFill="1" applyBorder="1" applyAlignment="1">
      <alignment wrapText="1"/>
    </xf>
    <xf numFmtId="0" fontId="0" fillId="0" borderId="6" xfId="0" applyBorder="1"/>
    <xf numFmtId="0" fontId="7" fillId="0" borderId="6" xfId="0" applyFont="1" applyBorder="1" applyAlignment="1">
      <alignment horizontal="left"/>
    </xf>
    <xf numFmtId="0" fontId="7" fillId="0" borderId="7" xfId="0" applyFont="1" applyBorder="1"/>
    <xf numFmtId="165" fontId="4" fillId="2" borderId="5" xfId="0" applyNumberFormat="1" applyFont="1" applyFill="1" applyBorder="1"/>
    <xf numFmtId="166" fontId="7" fillId="0" borderId="7" xfId="0" applyNumberFormat="1" applyFont="1" applyBorder="1"/>
    <xf numFmtId="165" fontId="2" fillId="12" borderId="5" xfId="0" applyNumberFormat="1" applyFont="1" applyFill="1" applyBorder="1"/>
    <xf numFmtId="0" fontId="2" fillId="12" borderId="6" xfId="0" applyFont="1" applyFill="1" applyBorder="1"/>
    <xf numFmtId="0" fontId="2" fillId="12" borderId="6" xfId="0" applyFont="1" applyFill="1" applyBorder="1" applyAlignment="1">
      <alignment horizontal="center"/>
    </xf>
    <xf numFmtId="0" fontId="7" fillId="12" borderId="6" xfId="0" applyFont="1" applyFill="1" applyBorder="1" applyAlignment="1">
      <alignment horizontal="left"/>
    </xf>
    <xf numFmtId="0" fontId="0" fillId="12" borderId="6" xfId="0" applyFill="1" applyBorder="1" applyAlignment="1">
      <alignment horizontal="center"/>
    </xf>
    <xf numFmtId="0" fontId="7" fillId="12" borderId="7" xfId="0" applyFont="1" applyFill="1" applyBorder="1"/>
    <xf numFmtId="165" fontId="7" fillId="0" borderId="5" xfId="0" applyNumberFormat="1" applyFont="1" applyBorder="1"/>
    <xf numFmtId="0" fontId="7" fillId="0" borderId="6" xfId="0" applyFont="1" applyBorder="1"/>
    <xf numFmtId="165" fontId="2" fillId="26" borderId="5" xfId="0" applyNumberFormat="1" applyFont="1" applyFill="1" applyBorder="1"/>
    <xf numFmtId="0" fontId="2" fillId="26" borderId="6" xfId="0" applyFont="1" applyFill="1" applyBorder="1"/>
    <xf numFmtId="0" fontId="2" fillId="26" borderId="6" xfId="0" applyFont="1" applyFill="1" applyBorder="1" applyAlignment="1">
      <alignment horizontal="center"/>
    </xf>
    <xf numFmtId="0" fontId="7" fillId="26" borderId="6" xfId="0" applyFont="1" applyFill="1" applyBorder="1" applyAlignment="1">
      <alignment horizontal="left"/>
    </xf>
    <xf numFmtId="0" fontId="0" fillId="26" borderId="6" xfId="0" applyFill="1" applyBorder="1" applyAlignment="1">
      <alignment horizontal="center"/>
    </xf>
    <xf numFmtId="0" fontId="7" fillId="26" borderId="7" xfId="0" applyFont="1" applyFill="1" applyBorder="1"/>
    <xf numFmtId="0" fontId="7" fillId="0" borderId="6" xfId="0" applyFont="1" applyBorder="1" applyAlignment="1">
      <alignment horizontal="center"/>
    </xf>
    <xf numFmtId="165" fontId="0" fillId="5" borderId="5" xfId="0" applyNumberFormat="1" applyFill="1" applyBorder="1"/>
    <xf numFmtId="0" fontId="0" fillId="5" borderId="6" xfId="0" applyFill="1" applyBorder="1"/>
    <xf numFmtId="0" fontId="2" fillId="5" borderId="6" xfId="0" applyFont="1" applyFill="1" applyBorder="1" applyAlignment="1">
      <alignment horizontal="center"/>
    </xf>
    <xf numFmtId="0" fontId="7" fillId="5" borderId="6" xfId="0" applyFont="1" applyFill="1" applyBorder="1"/>
    <xf numFmtId="0" fontId="0" fillId="5" borderId="6" xfId="0" applyFill="1" applyBorder="1" applyAlignment="1">
      <alignment horizontal="center"/>
    </xf>
    <xf numFmtId="0" fontId="7" fillId="5" borderId="7" xfId="0" applyFont="1" applyFill="1" applyBorder="1"/>
    <xf numFmtId="165" fontId="24" fillId="2" borderId="5" xfId="0" applyNumberFormat="1" applyFont="1" applyFill="1" applyBorder="1"/>
    <xf numFmtId="165" fontId="0" fillId="27" borderId="5" xfId="0" applyNumberFormat="1" applyFill="1" applyBorder="1"/>
    <xf numFmtId="0" fontId="0" fillId="27" borderId="6" xfId="0" applyFill="1" applyBorder="1"/>
    <xf numFmtId="0" fontId="2" fillId="27" borderId="6" xfId="0" applyFont="1" applyFill="1" applyBorder="1" applyAlignment="1">
      <alignment horizontal="center"/>
    </xf>
    <xf numFmtId="0" fontId="7" fillId="27" borderId="6" xfId="0" applyFont="1" applyFill="1" applyBorder="1"/>
    <xf numFmtId="0" fontId="0" fillId="27" borderId="6" xfId="0" applyFill="1" applyBorder="1" applyAlignment="1">
      <alignment horizontal="center"/>
    </xf>
    <xf numFmtId="0" fontId="7" fillId="27" borderId="7" xfId="0" applyFont="1" applyFill="1" applyBorder="1"/>
    <xf numFmtId="165" fontId="6" fillId="0" borderId="5" xfId="0" applyNumberFormat="1" applyFont="1" applyBorder="1"/>
    <xf numFmtId="0" fontId="6" fillId="0" borderId="6" xfId="0" applyFont="1" applyBorder="1" applyAlignment="1">
      <alignment horizontal="center"/>
    </xf>
    <xf numFmtId="165" fontId="0" fillId="28" borderId="5" xfId="0" applyNumberFormat="1" applyFill="1" applyBorder="1"/>
    <xf numFmtId="0" fontId="0" fillId="28" borderId="6" xfId="0" applyFill="1" applyBorder="1"/>
    <xf numFmtId="0" fontId="2" fillId="28" borderId="6" xfId="0" applyFont="1" applyFill="1" applyBorder="1" applyAlignment="1">
      <alignment horizontal="center"/>
    </xf>
    <xf numFmtId="0" fontId="7" fillId="28" borderId="6" xfId="0" applyFont="1" applyFill="1" applyBorder="1" applyAlignment="1">
      <alignment horizontal="left"/>
    </xf>
    <xf numFmtId="0" fontId="0" fillId="28" borderId="6" xfId="0" applyFill="1" applyBorder="1" applyAlignment="1">
      <alignment horizontal="center"/>
    </xf>
    <xf numFmtId="0" fontId="7" fillId="28" borderId="7" xfId="0" applyFont="1" applyFill="1" applyBorder="1"/>
    <xf numFmtId="0" fontId="12" fillId="2" borderId="6" xfId="0" applyFont="1" applyFill="1" applyBorder="1" applyAlignment="1">
      <alignment horizontal="center"/>
    </xf>
    <xf numFmtId="166" fontId="7" fillId="2" borderId="7" xfId="0" applyNumberFormat="1" applyFont="1" applyFill="1" applyBorder="1"/>
    <xf numFmtId="0" fontId="6" fillId="2" borderId="6" xfId="0" applyFont="1" applyFill="1" applyBorder="1"/>
    <xf numFmtId="0" fontId="11" fillId="2" borderId="6" xfId="0" applyFont="1" applyFill="1" applyBorder="1" applyAlignment="1">
      <alignment horizontal="center"/>
    </xf>
    <xf numFmtId="165" fontId="0" fillId="15" borderId="5" xfId="0" applyNumberFormat="1" applyFill="1" applyBorder="1"/>
    <xf numFmtId="0" fontId="0" fillId="15" borderId="6" xfId="0" applyFill="1" applyBorder="1"/>
    <xf numFmtId="0" fontId="2" fillId="15" borderId="6" xfId="0" applyFont="1" applyFill="1" applyBorder="1" applyAlignment="1">
      <alignment horizontal="center"/>
    </xf>
    <xf numFmtId="0" fontId="7" fillId="15" borderId="6" xfId="0" applyFont="1" applyFill="1" applyBorder="1" applyAlignment="1">
      <alignment horizontal="left"/>
    </xf>
    <xf numFmtId="0" fontId="0" fillId="15" borderId="6" xfId="0" applyFill="1" applyBorder="1" applyAlignment="1">
      <alignment horizontal="center"/>
    </xf>
    <xf numFmtId="0" fontId="7" fillId="15" borderId="7" xfId="0" applyFont="1" applyFill="1" applyBorder="1"/>
    <xf numFmtId="165" fontId="6" fillId="2" borderId="5" xfId="0" applyNumberFormat="1" applyFont="1" applyFill="1" applyBorder="1"/>
    <xf numFmtId="14" fontId="6" fillId="2" borderId="6" xfId="0" applyNumberFormat="1" applyFont="1" applyFill="1" applyBorder="1" applyAlignment="1">
      <alignment horizontal="center"/>
    </xf>
    <xf numFmtId="166" fontId="7" fillId="0" borderId="6" xfId="0" applyNumberFormat="1" applyFont="1" applyBorder="1"/>
    <xf numFmtId="0" fontId="2" fillId="25" borderId="6" xfId="0" applyFont="1" applyFill="1" applyBorder="1" applyAlignment="1">
      <alignment horizontal="center"/>
    </xf>
    <xf numFmtId="0" fontId="7" fillId="25" borderId="6" xfId="0" applyFont="1" applyFill="1" applyBorder="1"/>
    <xf numFmtId="0" fontId="7" fillId="25" borderId="7" xfId="0" applyFont="1" applyFill="1" applyBorder="1"/>
    <xf numFmtId="165" fontId="10" fillId="2" borderId="9" xfId="0" applyNumberFormat="1" applyFont="1" applyFill="1" applyBorder="1"/>
    <xf numFmtId="0" fontId="2" fillId="0" borderId="10" xfId="0" applyFont="1" applyBorder="1"/>
    <xf numFmtId="0" fontId="0" fillId="0" borderId="10" xfId="0" applyBorder="1"/>
    <xf numFmtId="0" fontId="7" fillId="0" borderId="10" xfId="0" applyFont="1" applyBorder="1" applyAlignment="1">
      <alignment horizontal="left"/>
    </xf>
    <xf numFmtId="0" fontId="0" fillId="0" borderId="10" xfId="0" applyBorder="1" applyAlignment="1">
      <alignment horizontal="center"/>
    </xf>
    <xf numFmtId="0" fontId="7" fillId="0" borderId="11" xfId="0" applyFont="1" applyBorder="1"/>
    <xf numFmtId="16" fontId="0" fillId="0" borderId="0" xfId="0" applyNumberFormat="1"/>
    <xf numFmtId="4" fontId="4" fillId="2" borderId="6" xfId="0" applyNumberFormat="1" applyFont="1" applyFill="1" applyBorder="1"/>
    <xf numFmtId="0" fontId="25" fillId="0" borderId="6" xfId="0" applyFont="1" applyBorder="1" applyAlignment="1">
      <alignment horizontal="left" wrapText="1"/>
    </xf>
    <xf numFmtId="0" fontId="4" fillId="2" borderId="6" xfId="0" applyFont="1" applyFill="1" applyBorder="1"/>
    <xf numFmtId="165" fontId="0" fillId="13" borderId="6" xfId="0" applyNumberFormat="1" applyFill="1" applyBorder="1"/>
    <xf numFmtId="0" fontId="0" fillId="13" borderId="6" xfId="0" applyFill="1" applyBorder="1"/>
    <xf numFmtId="0" fontId="2" fillId="13" borderId="6" xfId="0" applyFont="1" applyFill="1" applyBorder="1" applyAlignment="1">
      <alignment horizontal="center"/>
    </xf>
    <xf numFmtId="0" fontId="0" fillId="13" borderId="6" xfId="0" applyFill="1" applyBorder="1" applyAlignment="1">
      <alignment horizontal="center"/>
    </xf>
    <xf numFmtId="0" fontId="7" fillId="13" borderId="7" xfId="0" applyFont="1" applyFill="1" applyBorder="1"/>
    <xf numFmtId="165" fontId="2" fillId="2" borderId="6" xfId="0" applyNumberFormat="1" applyFont="1" applyFill="1" applyBorder="1"/>
    <xf numFmtId="0" fontId="13" fillId="0" borderId="6" xfId="0" applyFont="1" applyBorder="1"/>
    <xf numFmtId="0" fontId="26" fillId="0" borderId="12" xfId="0" applyFont="1" applyBorder="1" applyAlignment="1">
      <alignment horizontal="left" vertical="top" wrapText="1"/>
    </xf>
    <xf numFmtId="0" fontId="27" fillId="0" borderId="6" xfId="0" applyFont="1" applyBorder="1" applyAlignment="1">
      <alignment horizontal="center" vertical="top" wrapText="1"/>
    </xf>
    <xf numFmtId="166" fontId="26" fillId="2" borderId="7" xfId="0" applyNumberFormat="1" applyFont="1" applyFill="1" applyBorder="1" applyAlignment="1">
      <alignment horizontal="right" vertical="top" wrapText="1"/>
    </xf>
    <xf numFmtId="165" fontId="2" fillId="2" borderId="8" xfId="0" applyNumberFormat="1" applyFont="1" applyFill="1" applyBorder="1"/>
    <xf numFmtId="0" fontId="11" fillId="0" borderId="8" xfId="0" applyFont="1" applyBorder="1"/>
    <xf numFmtId="0" fontId="6" fillId="0" borderId="8" xfId="0" applyFont="1" applyBorder="1"/>
    <xf numFmtId="165" fontId="2" fillId="23" borderId="6" xfId="0" applyNumberFormat="1" applyFont="1" applyFill="1" applyBorder="1"/>
    <xf numFmtId="0" fontId="12" fillId="23" borderId="6" xfId="0" applyFont="1" applyFill="1" applyBorder="1"/>
    <xf numFmtId="0" fontId="6" fillId="23" borderId="6" xfId="0" applyFont="1" applyFill="1" applyBorder="1"/>
    <xf numFmtId="0" fontId="26" fillId="23" borderId="13" xfId="0" applyFont="1" applyFill="1" applyBorder="1" applyAlignment="1">
      <alignment horizontal="left" vertical="top" wrapText="1"/>
    </xf>
    <xf numFmtId="0" fontId="27" fillId="23" borderId="13" xfId="0" applyFont="1" applyFill="1" applyBorder="1" applyAlignment="1">
      <alignment horizontal="center" vertical="top" wrapText="1"/>
    </xf>
    <xf numFmtId="166" fontId="26" fillId="23" borderId="14" xfId="0" applyNumberFormat="1" applyFont="1" applyFill="1" applyBorder="1" applyAlignment="1">
      <alignment horizontal="right" vertical="top" wrapText="1"/>
    </xf>
    <xf numFmtId="165" fontId="2" fillId="0" borderId="6" xfId="0" applyNumberFormat="1" applyFont="1" applyBorder="1"/>
    <xf numFmtId="165" fontId="13" fillId="0" borderId="8" xfId="0" applyNumberFormat="1" applyFont="1" applyBorder="1"/>
    <xf numFmtId="166" fontId="27" fillId="2" borderId="7" xfId="0" applyNumberFormat="1" applyFont="1" applyFill="1" applyBorder="1" applyAlignment="1">
      <alignment horizontal="right" vertical="top" wrapText="1"/>
    </xf>
    <xf numFmtId="165" fontId="2" fillId="29" borderId="6" xfId="0" applyNumberFormat="1" applyFont="1" applyFill="1" applyBorder="1"/>
    <xf numFmtId="0" fontId="12" fillId="29" borderId="6" xfId="0" applyFont="1" applyFill="1" applyBorder="1"/>
    <xf numFmtId="0" fontId="6" fillId="29" borderId="6" xfId="0" applyFont="1" applyFill="1" applyBorder="1"/>
    <xf numFmtId="0" fontId="26" fillId="29" borderId="13" xfId="0" applyFont="1" applyFill="1" applyBorder="1" applyAlignment="1">
      <alignment horizontal="left" vertical="top" wrapText="1"/>
    </xf>
    <xf numFmtId="0" fontId="27" fillId="29" borderId="13" xfId="0" applyFont="1" applyFill="1" applyBorder="1" applyAlignment="1">
      <alignment horizontal="center" vertical="top" wrapText="1"/>
    </xf>
    <xf numFmtId="166" fontId="26" fillId="29" borderId="14" xfId="0" applyNumberFormat="1" applyFont="1" applyFill="1" applyBorder="1" applyAlignment="1">
      <alignment horizontal="right" vertical="top" wrapText="1"/>
    </xf>
    <xf numFmtId="0" fontId="28" fillId="30" borderId="15" xfId="0" applyFont="1" applyFill="1" applyBorder="1" applyAlignment="1">
      <alignment horizontal="center" vertical="center" wrapText="1"/>
    </xf>
    <xf numFmtId="0" fontId="28" fillId="30" borderId="8" xfId="0" applyFont="1" applyFill="1" applyBorder="1" applyAlignment="1">
      <alignment horizontal="center" vertical="center" wrapText="1"/>
    </xf>
    <xf numFmtId="0" fontId="28" fillId="30" borderId="6" xfId="0" applyFont="1" applyFill="1" applyBorder="1" applyAlignment="1">
      <alignment horizontal="center" vertical="center" wrapText="1"/>
    </xf>
    <xf numFmtId="0" fontId="28" fillId="30" borderId="16" xfId="0" applyFont="1" applyFill="1" applyBorder="1" applyAlignment="1">
      <alignment horizontal="center" vertical="center" wrapText="1"/>
    </xf>
    <xf numFmtId="0" fontId="6" fillId="2" borderId="0" xfId="0" applyFont="1" applyFill="1"/>
    <xf numFmtId="0" fontId="28" fillId="30" borderId="17" xfId="0" applyFont="1" applyFill="1" applyBorder="1" applyAlignment="1">
      <alignment horizontal="center" vertical="center" wrapText="1"/>
    </xf>
    <xf numFmtId="0" fontId="28" fillId="30" borderId="18" xfId="0" applyFont="1" applyFill="1" applyBorder="1" applyAlignment="1">
      <alignment horizontal="center" vertical="center" wrapText="1"/>
    </xf>
    <xf numFmtId="0" fontId="28" fillId="30" borderId="19" xfId="0" applyFont="1" applyFill="1" applyBorder="1" applyAlignment="1">
      <alignment horizontal="center" vertical="center" wrapText="1"/>
    </xf>
    <xf numFmtId="0" fontId="28" fillId="30" borderId="20" xfId="0" applyFont="1" applyFill="1" applyBorder="1" applyAlignment="1">
      <alignment horizontal="center" vertical="center" wrapText="1"/>
    </xf>
    <xf numFmtId="0" fontId="10" fillId="0" borderId="0" xfId="0" applyFont="1"/>
    <xf numFmtId="0" fontId="2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9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/>
    <xf numFmtId="14" fontId="30" fillId="0" borderId="0" xfId="0" applyNumberFormat="1" applyFont="1" applyAlignment="1">
      <alignment horizontal="justify" vertical="center"/>
    </xf>
    <xf numFmtId="0" fontId="31" fillId="0" borderId="0" xfId="0" applyFont="1" applyAlignment="1">
      <alignment horizontal="justify" vertical="center"/>
    </xf>
    <xf numFmtId="0" fontId="32" fillId="0" borderId="0" xfId="0" applyFont="1" applyAlignment="1">
      <alignment vertical="center"/>
    </xf>
  </cellXfs>
  <cellStyles count="1">
    <cellStyle name="Normal" xfId="0" builtinId="0"/>
  </cellStyles>
  <dxfs count="6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0</xdr:row>
      <xdr:rowOff>0</xdr:rowOff>
    </xdr:from>
    <xdr:to>
      <xdr:col>4</xdr:col>
      <xdr:colOff>171450</xdr:colOff>
      <xdr:row>3</xdr:row>
      <xdr:rowOff>24107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xmlns="" id="{D4690F66-BB3C-43E5-9499-5EB9C3DC0175}"/>
            </a:ext>
          </a:extLst>
        </xdr:cNvPr>
        <xdr:cNvGrpSpPr>
          <a:grpSpLocks/>
        </xdr:cNvGrpSpPr>
      </xdr:nvGrpSpPr>
      <xdr:grpSpPr bwMode="auto">
        <a:xfrm>
          <a:off x="266700" y="0"/>
          <a:ext cx="2667000" cy="595607"/>
          <a:chOff x="0" y="0"/>
          <a:chExt cx="3852" cy="886"/>
        </a:xfrm>
      </xdr:grpSpPr>
      <xdr:pic>
        <xdr:nvPicPr>
          <xdr:cNvPr id="3" name="Picture 4">
            <a:extLst>
              <a:ext uri="{FF2B5EF4-FFF2-40B4-BE49-F238E27FC236}">
                <a16:creationId xmlns:a16="http://schemas.microsoft.com/office/drawing/2014/main" xmlns="" id="{DF665FF5-9FA4-1836-5E5B-B5392E198CF8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4" name="Freeform 3">
            <a:extLst>
              <a:ext uri="{FF2B5EF4-FFF2-40B4-BE49-F238E27FC236}">
                <a16:creationId xmlns:a16="http://schemas.microsoft.com/office/drawing/2014/main" xmlns="" id="{4B54F5E1-6C58-20CD-A671-35570AA8F783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5" name="Group 2">
          <a:extLst>
            <a:ext uri="{FF2B5EF4-FFF2-40B4-BE49-F238E27FC236}">
              <a16:creationId xmlns:a16="http://schemas.microsoft.com/office/drawing/2014/main" xmlns="" id="{D289C1CC-FC47-4957-9212-DC29D1CCBDCF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6" name="Picture 4">
            <a:extLst>
              <a:ext uri="{FF2B5EF4-FFF2-40B4-BE49-F238E27FC236}">
                <a16:creationId xmlns:a16="http://schemas.microsoft.com/office/drawing/2014/main" xmlns="" id="{B3C20A88-4269-FA15-7BFF-AA95B565392A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7" name="Freeform 3">
            <a:extLst>
              <a:ext uri="{FF2B5EF4-FFF2-40B4-BE49-F238E27FC236}">
                <a16:creationId xmlns:a16="http://schemas.microsoft.com/office/drawing/2014/main" xmlns="" id="{F1CAE71E-1698-CC9F-17FC-EA7E0D804B82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8" name="Group 2">
          <a:extLst>
            <a:ext uri="{FF2B5EF4-FFF2-40B4-BE49-F238E27FC236}">
              <a16:creationId xmlns:a16="http://schemas.microsoft.com/office/drawing/2014/main" xmlns="" id="{82AD4D66-02B6-45DE-9B8B-46F1A53AC81C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9" name="Picture 4">
            <a:extLst>
              <a:ext uri="{FF2B5EF4-FFF2-40B4-BE49-F238E27FC236}">
                <a16:creationId xmlns:a16="http://schemas.microsoft.com/office/drawing/2014/main" xmlns="" id="{0FB5E4AC-1C93-220D-4C95-250046F8688B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0" name="Freeform 3">
            <a:extLst>
              <a:ext uri="{FF2B5EF4-FFF2-40B4-BE49-F238E27FC236}">
                <a16:creationId xmlns:a16="http://schemas.microsoft.com/office/drawing/2014/main" xmlns="" id="{392244FC-99E1-C22D-8B60-D1B0A8EC013E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1" name="Group 2">
          <a:extLst>
            <a:ext uri="{FF2B5EF4-FFF2-40B4-BE49-F238E27FC236}">
              <a16:creationId xmlns:a16="http://schemas.microsoft.com/office/drawing/2014/main" xmlns="" id="{28E4C610-156B-4E0A-BA2D-4E98062483CA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2" name="Picture 4">
            <a:extLst>
              <a:ext uri="{FF2B5EF4-FFF2-40B4-BE49-F238E27FC236}">
                <a16:creationId xmlns:a16="http://schemas.microsoft.com/office/drawing/2014/main" xmlns="" id="{E4E54573-46C0-849D-9DB8-25CF0764745E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3" name="Freeform 3">
            <a:extLst>
              <a:ext uri="{FF2B5EF4-FFF2-40B4-BE49-F238E27FC236}">
                <a16:creationId xmlns:a16="http://schemas.microsoft.com/office/drawing/2014/main" xmlns="" id="{81390554-766B-2DA1-F9C3-D539102589E1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4" name="Group 2">
          <a:extLst>
            <a:ext uri="{FF2B5EF4-FFF2-40B4-BE49-F238E27FC236}">
              <a16:creationId xmlns:a16="http://schemas.microsoft.com/office/drawing/2014/main" xmlns="" id="{614BE6D1-5547-401F-BBE4-0F8A8AABE142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5" name="Picture 4">
            <a:extLst>
              <a:ext uri="{FF2B5EF4-FFF2-40B4-BE49-F238E27FC236}">
                <a16:creationId xmlns:a16="http://schemas.microsoft.com/office/drawing/2014/main" xmlns="" id="{4A98D25E-1C5E-C577-74E9-47678453381C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6" name="Freeform 3">
            <a:extLst>
              <a:ext uri="{FF2B5EF4-FFF2-40B4-BE49-F238E27FC236}">
                <a16:creationId xmlns:a16="http://schemas.microsoft.com/office/drawing/2014/main" xmlns="" id="{3650AE55-065C-28C7-4C61-3C38FFE2940B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7" name="Group 2">
          <a:extLst>
            <a:ext uri="{FF2B5EF4-FFF2-40B4-BE49-F238E27FC236}">
              <a16:creationId xmlns:a16="http://schemas.microsoft.com/office/drawing/2014/main" xmlns="" id="{C50393EC-E8A1-44F9-B14D-3E82CB6D71D6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8" name="Picture 4">
            <a:extLst>
              <a:ext uri="{FF2B5EF4-FFF2-40B4-BE49-F238E27FC236}">
                <a16:creationId xmlns:a16="http://schemas.microsoft.com/office/drawing/2014/main" xmlns="" id="{D38CA6BE-B7F3-F13E-B423-F9282F7AB0C9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9" name="Freeform 3">
            <a:extLst>
              <a:ext uri="{FF2B5EF4-FFF2-40B4-BE49-F238E27FC236}">
                <a16:creationId xmlns:a16="http://schemas.microsoft.com/office/drawing/2014/main" xmlns="" id="{32416147-CAB8-6E5B-1608-87EF3E9BF5F0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20" name="Group 2">
          <a:extLst>
            <a:ext uri="{FF2B5EF4-FFF2-40B4-BE49-F238E27FC236}">
              <a16:creationId xmlns:a16="http://schemas.microsoft.com/office/drawing/2014/main" xmlns="" id="{B273DF1C-A980-44FD-89AF-34B6B6446B37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21" name="Picture 4">
            <a:extLst>
              <a:ext uri="{FF2B5EF4-FFF2-40B4-BE49-F238E27FC236}">
                <a16:creationId xmlns:a16="http://schemas.microsoft.com/office/drawing/2014/main" xmlns="" id="{6D1B54EF-1814-F234-19D3-F06262FBFF25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22" name="Freeform 3">
            <a:extLst>
              <a:ext uri="{FF2B5EF4-FFF2-40B4-BE49-F238E27FC236}">
                <a16:creationId xmlns:a16="http://schemas.microsoft.com/office/drawing/2014/main" xmlns="" id="{8255813D-55D7-9242-FF61-CBEF6878069A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23" name="Group 2">
          <a:extLst>
            <a:ext uri="{FF2B5EF4-FFF2-40B4-BE49-F238E27FC236}">
              <a16:creationId xmlns:a16="http://schemas.microsoft.com/office/drawing/2014/main" xmlns="" id="{24CB2648-63C6-4384-B9B1-B41741AE4435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24" name="Picture 4">
            <a:extLst>
              <a:ext uri="{FF2B5EF4-FFF2-40B4-BE49-F238E27FC236}">
                <a16:creationId xmlns:a16="http://schemas.microsoft.com/office/drawing/2014/main" xmlns="" id="{2EE48DC2-69B6-80F5-AA54-E12D619E6F9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25" name="Freeform 3">
            <a:extLst>
              <a:ext uri="{FF2B5EF4-FFF2-40B4-BE49-F238E27FC236}">
                <a16:creationId xmlns:a16="http://schemas.microsoft.com/office/drawing/2014/main" xmlns="" id="{87A69DF8-2436-F0D7-F1E0-A19F4D3688D9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26" name="Group 2">
          <a:extLst>
            <a:ext uri="{FF2B5EF4-FFF2-40B4-BE49-F238E27FC236}">
              <a16:creationId xmlns:a16="http://schemas.microsoft.com/office/drawing/2014/main" xmlns="" id="{BE00A376-737B-42E6-8C3C-626833F7A4AA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27" name="Picture 4">
            <a:extLst>
              <a:ext uri="{FF2B5EF4-FFF2-40B4-BE49-F238E27FC236}">
                <a16:creationId xmlns:a16="http://schemas.microsoft.com/office/drawing/2014/main" xmlns="" id="{843DD2D9-E0C7-3F44-DD74-BD8AA4660747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28" name="Freeform 3">
            <a:extLst>
              <a:ext uri="{FF2B5EF4-FFF2-40B4-BE49-F238E27FC236}">
                <a16:creationId xmlns:a16="http://schemas.microsoft.com/office/drawing/2014/main" xmlns="" id="{116FC23E-E2F3-E3CB-AC9B-8D544906DBA0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29" name="Group 2">
          <a:extLst>
            <a:ext uri="{FF2B5EF4-FFF2-40B4-BE49-F238E27FC236}">
              <a16:creationId xmlns:a16="http://schemas.microsoft.com/office/drawing/2014/main" xmlns="" id="{2CA5265B-CF1A-4FED-8F52-9F6AE3C3F1B1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30" name="Picture 4">
            <a:extLst>
              <a:ext uri="{FF2B5EF4-FFF2-40B4-BE49-F238E27FC236}">
                <a16:creationId xmlns:a16="http://schemas.microsoft.com/office/drawing/2014/main" xmlns="" id="{3B807FC2-E2B3-D981-6B16-D2C134A143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31" name="Freeform 3">
            <a:extLst>
              <a:ext uri="{FF2B5EF4-FFF2-40B4-BE49-F238E27FC236}">
                <a16:creationId xmlns:a16="http://schemas.microsoft.com/office/drawing/2014/main" xmlns="" id="{470D4432-E598-0AC1-7B51-3193C1557253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32" name="Group 2">
          <a:extLst>
            <a:ext uri="{FF2B5EF4-FFF2-40B4-BE49-F238E27FC236}">
              <a16:creationId xmlns:a16="http://schemas.microsoft.com/office/drawing/2014/main" xmlns="" id="{450BDCF7-F6F3-491D-87CB-6978DAADE56B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33" name="Picture 4">
            <a:extLst>
              <a:ext uri="{FF2B5EF4-FFF2-40B4-BE49-F238E27FC236}">
                <a16:creationId xmlns:a16="http://schemas.microsoft.com/office/drawing/2014/main" xmlns="" id="{AC317DBB-9D15-BA3A-9814-38F28DE700E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34" name="Freeform 3">
            <a:extLst>
              <a:ext uri="{FF2B5EF4-FFF2-40B4-BE49-F238E27FC236}">
                <a16:creationId xmlns:a16="http://schemas.microsoft.com/office/drawing/2014/main" xmlns="" id="{73CABDDE-4CDB-2946-FF7D-0DEC1A8EF163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35" name="Group 2">
          <a:extLst>
            <a:ext uri="{FF2B5EF4-FFF2-40B4-BE49-F238E27FC236}">
              <a16:creationId xmlns:a16="http://schemas.microsoft.com/office/drawing/2014/main" xmlns="" id="{40BDA0D7-1F99-4F20-8FF3-2D2E8BA98299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36" name="Picture 4">
            <a:extLst>
              <a:ext uri="{FF2B5EF4-FFF2-40B4-BE49-F238E27FC236}">
                <a16:creationId xmlns:a16="http://schemas.microsoft.com/office/drawing/2014/main" xmlns="" id="{2B315D19-069A-F799-F15B-64105484066A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37" name="Freeform 3">
            <a:extLst>
              <a:ext uri="{FF2B5EF4-FFF2-40B4-BE49-F238E27FC236}">
                <a16:creationId xmlns:a16="http://schemas.microsoft.com/office/drawing/2014/main" xmlns="" id="{41DB634C-6806-7133-E244-6B055204ABF7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38" name="Group 2">
          <a:extLst>
            <a:ext uri="{FF2B5EF4-FFF2-40B4-BE49-F238E27FC236}">
              <a16:creationId xmlns:a16="http://schemas.microsoft.com/office/drawing/2014/main" xmlns="" id="{C3B40189-ACB7-45E7-9751-49352D418ACF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39" name="Picture 4">
            <a:extLst>
              <a:ext uri="{FF2B5EF4-FFF2-40B4-BE49-F238E27FC236}">
                <a16:creationId xmlns:a16="http://schemas.microsoft.com/office/drawing/2014/main" xmlns="" id="{40FD3FA1-0EAD-833E-9301-30F925FCC0A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40" name="Freeform 3">
            <a:extLst>
              <a:ext uri="{FF2B5EF4-FFF2-40B4-BE49-F238E27FC236}">
                <a16:creationId xmlns:a16="http://schemas.microsoft.com/office/drawing/2014/main" xmlns="" id="{B5C2EA04-8C6E-E21E-1D19-C91B84403614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41" name="Group 2">
          <a:extLst>
            <a:ext uri="{FF2B5EF4-FFF2-40B4-BE49-F238E27FC236}">
              <a16:creationId xmlns:a16="http://schemas.microsoft.com/office/drawing/2014/main" xmlns="" id="{B79A9A91-DE76-42C9-BCBE-8B20F55BF926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42" name="Picture 4">
            <a:extLst>
              <a:ext uri="{FF2B5EF4-FFF2-40B4-BE49-F238E27FC236}">
                <a16:creationId xmlns:a16="http://schemas.microsoft.com/office/drawing/2014/main" xmlns="" id="{404A9B63-EDD4-D309-99BB-B15FD91C2446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43" name="Freeform 3">
            <a:extLst>
              <a:ext uri="{FF2B5EF4-FFF2-40B4-BE49-F238E27FC236}">
                <a16:creationId xmlns:a16="http://schemas.microsoft.com/office/drawing/2014/main" xmlns="" id="{468DC34D-E0DD-F9C9-F3A1-40CA9C04D0D7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44" name="Group 2">
          <a:extLst>
            <a:ext uri="{FF2B5EF4-FFF2-40B4-BE49-F238E27FC236}">
              <a16:creationId xmlns:a16="http://schemas.microsoft.com/office/drawing/2014/main" xmlns="" id="{E031170A-5D14-4EA3-94B7-D8AC6850FC85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45" name="Picture 4">
            <a:extLst>
              <a:ext uri="{FF2B5EF4-FFF2-40B4-BE49-F238E27FC236}">
                <a16:creationId xmlns:a16="http://schemas.microsoft.com/office/drawing/2014/main" xmlns="" id="{DE5E8A5E-29E2-4F52-4F4A-574269232C38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46" name="Freeform 3">
            <a:extLst>
              <a:ext uri="{FF2B5EF4-FFF2-40B4-BE49-F238E27FC236}">
                <a16:creationId xmlns:a16="http://schemas.microsoft.com/office/drawing/2014/main" xmlns="" id="{BD92377C-6834-438C-51EF-265C3A1C07F5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47" name="Group 2">
          <a:extLst>
            <a:ext uri="{FF2B5EF4-FFF2-40B4-BE49-F238E27FC236}">
              <a16:creationId xmlns:a16="http://schemas.microsoft.com/office/drawing/2014/main" xmlns="" id="{87170134-C429-4BF7-A762-D8FAE7546463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48" name="Picture 4">
            <a:extLst>
              <a:ext uri="{FF2B5EF4-FFF2-40B4-BE49-F238E27FC236}">
                <a16:creationId xmlns:a16="http://schemas.microsoft.com/office/drawing/2014/main" xmlns="" id="{E755A57A-E396-88AF-DFB5-7A815B9A38B9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49" name="Freeform 3">
            <a:extLst>
              <a:ext uri="{FF2B5EF4-FFF2-40B4-BE49-F238E27FC236}">
                <a16:creationId xmlns:a16="http://schemas.microsoft.com/office/drawing/2014/main" xmlns="" id="{FCFA1B09-96B6-FEB8-FE5A-545BF2F3B72C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50" name="Group 2">
          <a:extLst>
            <a:ext uri="{FF2B5EF4-FFF2-40B4-BE49-F238E27FC236}">
              <a16:creationId xmlns:a16="http://schemas.microsoft.com/office/drawing/2014/main" xmlns="" id="{AFFADE41-46C8-4014-BBF8-AA1BB6EEDE28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51" name="Picture 4">
            <a:extLst>
              <a:ext uri="{FF2B5EF4-FFF2-40B4-BE49-F238E27FC236}">
                <a16:creationId xmlns:a16="http://schemas.microsoft.com/office/drawing/2014/main" xmlns="" id="{707E300A-E5D2-83C2-9A75-F930BBA8F63A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2" name="Freeform 3">
            <a:extLst>
              <a:ext uri="{FF2B5EF4-FFF2-40B4-BE49-F238E27FC236}">
                <a16:creationId xmlns:a16="http://schemas.microsoft.com/office/drawing/2014/main" xmlns="" id="{14C81B5D-8887-3341-6E8A-4267749FEF3C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53" name="Group 2">
          <a:extLst>
            <a:ext uri="{FF2B5EF4-FFF2-40B4-BE49-F238E27FC236}">
              <a16:creationId xmlns:a16="http://schemas.microsoft.com/office/drawing/2014/main" xmlns="" id="{E8D9703B-B2A4-471A-AC81-27BEAFAA2128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54" name="Picture 4">
            <a:extLst>
              <a:ext uri="{FF2B5EF4-FFF2-40B4-BE49-F238E27FC236}">
                <a16:creationId xmlns:a16="http://schemas.microsoft.com/office/drawing/2014/main" xmlns="" id="{CF835A39-FF99-7822-3760-03B0A35EB2F8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5" name="Freeform 3">
            <a:extLst>
              <a:ext uri="{FF2B5EF4-FFF2-40B4-BE49-F238E27FC236}">
                <a16:creationId xmlns:a16="http://schemas.microsoft.com/office/drawing/2014/main" xmlns="" id="{6690BA1E-3B80-0D7E-07F7-B06AAAFE1553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56" name="Group 2">
          <a:extLst>
            <a:ext uri="{FF2B5EF4-FFF2-40B4-BE49-F238E27FC236}">
              <a16:creationId xmlns:a16="http://schemas.microsoft.com/office/drawing/2014/main" xmlns="" id="{CFF0A0DE-3BE4-4BC3-8863-7033D1070F21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57" name="Picture 4">
            <a:extLst>
              <a:ext uri="{FF2B5EF4-FFF2-40B4-BE49-F238E27FC236}">
                <a16:creationId xmlns:a16="http://schemas.microsoft.com/office/drawing/2014/main" xmlns="" id="{226AD526-BD89-9625-5F3B-768011E4F837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8" name="Freeform 3">
            <a:extLst>
              <a:ext uri="{FF2B5EF4-FFF2-40B4-BE49-F238E27FC236}">
                <a16:creationId xmlns:a16="http://schemas.microsoft.com/office/drawing/2014/main" xmlns="" id="{3A68CAA1-FB58-64C1-732A-6274FDA5C02D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59" name="Group 2">
          <a:extLst>
            <a:ext uri="{FF2B5EF4-FFF2-40B4-BE49-F238E27FC236}">
              <a16:creationId xmlns:a16="http://schemas.microsoft.com/office/drawing/2014/main" xmlns="" id="{FB0CC485-29DD-4029-A205-58AE7BEA7258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60" name="Picture 4">
            <a:extLst>
              <a:ext uri="{FF2B5EF4-FFF2-40B4-BE49-F238E27FC236}">
                <a16:creationId xmlns:a16="http://schemas.microsoft.com/office/drawing/2014/main" xmlns="" id="{30397552-D258-CD1F-92A2-13A04AA98EA9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61" name="Freeform 3">
            <a:extLst>
              <a:ext uri="{FF2B5EF4-FFF2-40B4-BE49-F238E27FC236}">
                <a16:creationId xmlns:a16="http://schemas.microsoft.com/office/drawing/2014/main" xmlns="" id="{B00D19D4-2D20-2FDA-7DA3-F0C571B54C12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62" name="Group 2">
          <a:extLst>
            <a:ext uri="{FF2B5EF4-FFF2-40B4-BE49-F238E27FC236}">
              <a16:creationId xmlns:a16="http://schemas.microsoft.com/office/drawing/2014/main" xmlns="" id="{70067B2C-8AD9-4FA8-BC7A-3C32C1E195E7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63" name="Picture 4">
            <a:extLst>
              <a:ext uri="{FF2B5EF4-FFF2-40B4-BE49-F238E27FC236}">
                <a16:creationId xmlns:a16="http://schemas.microsoft.com/office/drawing/2014/main" xmlns="" id="{FE373290-8641-605C-BD40-79AD56B127D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64" name="Freeform 3">
            <a:extLst>
              <a:ext uri="{FF2B5EF4-FFF2-40B4-BE49-F238E27FC236}">
                <a16:creationId xmlns:a16="http://schemas.microsoft.com/office/drawing/2014/main" xmlns="" id="{02C82A71-4221-6E32-6A62-8E9E3D1345EC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65" name="Group 2">
          <a:extLst>
            <a:ext uri="{FF2B5EF4-FFF2-40B4-BE49-F238E27FC236}">
              <a16:creationId xmlns:a16="http://schemas.microsoft.com/office/drawing/2014/main" xmlns="" id="{B0CA11FE-1A0C-44E0-8681-6507C83AEEBB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66" name="Picture 4">
            <a:extLst>
              <a:ext uri="{FF2B5EF4-FFF2-40B4-BE49-F238E27FC236}">
                <a16:creationId xmlns:a16="http://schemas.microsoft.com/office/drawing/2014/main" xmlns="" id="{2AD15927-9137-ED60-D7D2-C317B5FD2B13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67" name="Freeform 3">
            <a:extLst>
              <a:ext uri="{FF2B5EF4-FFF2-40B4-BE49-F238E27FC236}">
                <a16:creationId xmlns:a16="http://schemas.microsoft.com/office/drawing/2014/main" xmlns="" id="{E6310C0C-DAB0-2B0A-E6D0-F98DF9A8EA0C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68" name="Group 2">
          <a:extLst>
            <a:ext uri="{FF2B5EF4-FFF2-40B4-BE49-F238E27FC236}">
              <a16:creationId xmlns:a16="http://schemas.microsoft.com/office/drawing/2014/main" xmlns="" id="{11A35712-2A0A-40E9-B283-8E812C3E0940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69" name="Picture 4">
            <a:extLst>
              <a:ext uri="{FF2B5EF4-FFF2-40B4-BE49-F238E27FC236}">
                <a16:creationId xmlns:a16="http://schemas.microsoft.com/office/drawing/2014/main" xmlns="" id="{E3C3A158-5DC8-4088-6355-773738C360F3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70" name="Freeform 3">
            <a:extLst>
              <a:ext uri="{FF2B5EF4-FFF2-40B4-BE49-F238E27FC236}">
                <a16:creationId xmlns:a16="http://schemas.microsoft.com/office/drawing/2014/main" xmlns="" id="{17B20C1F-9721-16A0-1215-4B0721A3ACF6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71" name="Group 2">
          <a:extLst>
            <a:ext uri="{FF2B5EF4-FFF2-40B4-BE49-F238E27FC236}">
              <a16:creationId xmlns:a16="http://schemas.microsoft.com/office/drawing/2014/main" xmlns="" id="{6EAAA994-0BB0-47BB-9EAB-915AA41C2C91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72" name="Picture 4">
            <a:extLst>
              <a:ext uri="{FF2B5EF4-FFF2-40B4-BE49-F238E27FC236}">
                <a16:creationId xmlns:a16="http://schemas.microsoft.com/office/drawing/2014/main" xmlns="" id="{F552F5AB-C8ED-6605-781A-FE53E7381D95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73" name="Freeform 3">
            <a:extLst>
              <a:ext uri="{FF2B5EF4-FFF2-40B4-BE49-F238E27FC236}">
                <a16:creationId xmlns:a16="http://schemas.microsoft.com/office/drawing/2014/main" xmlns="" id="{0F3F9138-C419-61BD-EE82-482CED58A524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74" name="Group 2">
          <a:extLst>
            <a:ext uri="{FF2B5EF4-FFF2-40B4-BE49-F238E27FC236}">
              <a16:creationId xmlns:a16="http://schemas.microsoft.com/office/drawing/2014/main" xmlns="" id="{0CE9DF2F-8FC6-4EAB-84FC-9C8CABD082CA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75" name="Picture 4">
            <a:extLst>
              <a:ext uri="{FF2B5EF4-FFF2-40B4-BE49-F238E27FC236}">
                <a16:creationId xmlns:a16="http://schemas.microsoft.com/office/drawing/2014/main" xmlns="" id="{7179386B-F012-2DC7-636B-ED7CDCCB6B2C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76" name="Freeform 3">
            <a:extLst>
              <a:ext uri="{FF2B5EF4-FFF2-40B4-BE49-F238E27FC236}">
                <a16:creationId xmlns:a16="http://schemas.microsoft.com/office/drawing/2014/main" xmlns="" id="{F7516C2E-5715-12AE-7070-7C9C5491CD0D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77" name="Group 2">
          <a:extLst>
            <a:ext uri="{FF2B5EF4-FFF2-40B4-BE49-F238E27FC236}">
              <a16:creationId xmlns:a16="http://schemas.microsoft.com/office/drawing/2014/main" xmlns="" id="{314343E2-B76F-4D14-8B77-4BF2023E60CB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78" name="Picture 4">
            <a:extLst>
              <a:ext uri="{FF2B5EF4-FFF2-40B4-BE49-F238E27FC236}">
                <a16:creationId xmlns:a16="http://schemas.microsoft.com/office/drawing/2014/main" xmlns="" id="{5E6C8FEB-9751-29E4-542E-A55AAFED535D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79" name="Freeform 3">
            <a:extLst>
              <a:ext uri="{FF2B5EF4-FFF2-40B4-BE49-F238E27FC236}">
                <a16:creationId xmlns:a16="http://schemas.microsoft.com/office/drawing/2014/main" xmlns="" id="{D93AFDDA-4AEE-EDA2-AE45-1B02455F5EC8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80" name="Group 2">
          <a:extLst>
            <a:ext uri="{FF2B5EF4-FFF2-40B4-BE49-F238E27FC236}">
              <a16:creationId xmlns:a16="http://schemas.microsoft.com/office/drawing/2014/main" xmlns="" id="{0A82F435-2660-439D-8F31-57A81278AD1A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81" name="Picture 4">
            <a:extLst>
              <a:ext uri="{FF2B5EF4-FFF2-40B4-BE49-F238E27FC236}">
                <a16:creationId xmlns:a16="http://schemas.microsoft.com/office/drawing/2014/main" xmlns="" id="{06E1DEEB-CB13-4418-F0E3-0926263D14F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82" name="Freeform 3">
            <a:extLst>
              <a:ext uri="{FF2B5EF4-FFF2-40B4-BE49-F238E27FC236}">
                <a16:creationId xmlns:a16="http://schemas.microsoft.com/office/drawing/2014/main" xmlns="" id="{073B82FB-A490-1289-D418-D0DDBEDF5501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83" name="Group 2">
          <a:extLst>
            <a:ext uri="{FF2B5EF4-FFF2-40B4-BE49-F238E27FC236}">
              <a16:creationId xmlns:a16="http://schemas.microsoft.com/office/drawing/2014/main" xmlns="" id="{F6E60A15-74B1-434A-8DFC-50F60A4E0B2D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84" name="Picture 4">
            <a:extLst>
              <a:ext uri="{FF2B5EF4-FFF2-40B4-BE49-F238E27FC236}">
                <a16:creationId xmlns:a16="http://schemas.microsoft.com/office/drawing/2014/main" xmlns="" id="{7722691B-C02F-6C47-81F7-99D1197A17F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85" name="Freeform 3">
            <a:extLst>
              <a:ext uri="{FF2B5EF4-FFF2-40B4-BE49-F238E27FC236}">
                <a16:creationId xmlns:a16="http://schemas.microsoft.com/office/drawing/2014/main" xmlns="" id="{B9457091-3F18-1F4B-71CD-06DDE9F764CF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86" name="Group 2">
          <a:extLst>
            <a:ext uri="{FF2B5EF4-FFF2-40B4-BE49-F238E27FC236}">
              <a16:creationId xmlns:a16="http://schemas.microsoft.com/office/drawing/2014/main" xmlns="" id="{65D0935B-C9F9-4823-94C9-26A12E7DE527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87" name="Picture 4">
            <a:extLst>
              <a:ext uri="{FF2B5EF4-FFF2-40B4-BE49-F238E27FC236}">
                <a16:creationId xmlns:a16="http://schemas.microsoft.com/office/drawing/2014/main" xmlns="" id="{B46C6B89-2185-7A9D-98C1-11BAC60B96CF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88" name="Freeform 3">
            <a:extLst>
              <a:ext uri="{FF2B5EF4-FFF2-40B4-BE49-F238E27FC236}">
                <a16:creationId xmlns:a16="http://schemas.microsoft.com/office/drawing/2014/main" xmlns="" id="{292848A4-2C07-4733-4187-26BE7ED1BAF2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89" name="Group 2">
          <a:extLst>
            <a:ext uri="{FF2B5EF4-FFF2-40B4-BE49-F238E27FC236}">
              <a16:creationId xmlns:a16="http://schemas.microsoft.com/office/drawing/2014/main" xmlns="" id="{64134DE6-801F-414A-AC73-E5D86BBA8C48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90" name="Picture 4">
            <a:extLst>
              <a:ext uri="{FF2B5EF4-FFF2-40B4-BE49-F238E27FC236}">
                <a16:creationId xmlns:a16="http://schemas.microsoft.com/office/drawing/2014/main" xmlns="" id="{D0470B16-BE24-7EDE-3E68-7681A2EB9E55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91" name="Freeform 3">
            <a:extLst>
              <a:ext uri="{FF2B5EF4-FFF2-40B4-BE49-F238E27FC236}">
                <a16:creationId xmlns:a16="http://schemas.microsoft.com/office/drawing/2014/main" xmlns="" id="{232BEF7E-1767-B90A-72C6-B201E0F33623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92" name="Group 2">
          <a:extLst>
            <a:ext uri="{FF2B5EF4-FFF2-40B4-BE49-F238E27FC236}">
              <a16:creationId xmlns:a16="http://schemas.microsoft.com/office/drawing/2014/main" xmlns="" id="{232144FB-341F-4192-9EE5-7074088391AC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93" name="Picture 4">
            <a:extLst>
              <a:ext uri="{FF2B5EF4-FFF2-40B4-BE49-F238E27FC236}">
                <a16:creationId xmlns:a16="http://schemas.microsoft.com/office/drawing/2014/main" xmlns="" id="{2CBF58EA-3DC9-2A4A-9DC6-C6BFB2C1E0FB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94" name="Freeform 3">
            <a:extLst>
              <a:ext uri="{FF2B5EF4-FFF2-40B4-BE49-F238E27FC236}">
                <a16:creationId xmlns:a16="http://schemas.microsoft.com/office/drawing/2014/main" xmlns="" id="{6DBD7B0B-404D-BD6A-0DDC-6F6A1B2E47AC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95" name="Group 2">
          <a:extLst>
            <a:ext uri="{FF2B5EF4-FFF2-40B4-BE49-F238E27FC236}">
              <a16:creationId xmlns:a16="http://schemas.microsoft.com/office/drawing/2014/main" xmlns="" id="{90C9A8E2-2728-491D-A0CB-3AFBA957676A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96" name="Picture 4">
            <a:extLst>
              <a:ext uri="{FF2B5EF4-FFF2-40B4-BE49-F238E27FC236}">
                <a16:creationId xmlns:a16="http://schemas.microsoft.com/office/drawing/2014/main" xmlns="" id="{4E122D37-74D1-B1FB-35B7-3207D833EE24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97" name="Freeform 3">
            <a:extLst>
              <a:ext uri="{FF2B5EF4-FFF2-40B4-BE49-F238E27FC236}">
                <a16:creationId xmlns:a16="http://schemas.microsoft.com/office/drawing/2014/main" xmlns="" id="{19DD4C5E-3492-C982-DDB4-CB627C9CBA26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98" name="Group 2">
          <a:extLst>
            <a:ext uri="{FF2B5EF4-FFF2-40B4-BE49-F238E27FC236}">
              <a16:creationId xmlns:a16="http://schemas.microsoft.com/office/drawing/2014/main" xmlns="" id="{EC871C4E-6D64-4D5C-BD0F-1AC3D7C225CE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99" name="Picture 4">
            <a:extLst>
              <a:ext uri="{FF2B5EF4-FFF2-40B4-BE49-F238E27FC236}">
                <a16:creationId xmlns:a16="http://schemas.microsoft.com/office/drawing/2014/main" xmlns="" id="{DC74149F-3A8D-24C9-37CC-90BD8BFE197B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00" name="Freeform 3">
            <a:extLst>
              <a:ext uri="{FF2B5EF4-FFF2-40B4-BE49-F238E27FC236}">
                <a16:creationId xmlns:a16="http://schemas.microsoft.com/office/drawing/2014/main" xmlns="" id="{2906151E-7F03-8B71-47B5-21C405274AB4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01" name="Group 2">
          <a:extLst>
            <a:ext uri="{FF2B5EF4-FFF2-40B4-BE49-F238E27FC236}">
              <a16:creationId xmlns:a16="http://schemas.microsoft.com/office/drawing/2014/main" xmlns="" id="{DE0D194D-9770-4ADC-AF72-162ADD3494D8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02" name="Picture 4">
            <a:extLst>
              <a:ext uri="{FF2B5EF4-FFF2-40B4-BE49-F238E27FC236}">
                <a16:creationId xmlns:a16="http://schemas.microsoft.com/office/drawing/2014/main" xmlns="" id="{2FA3574E-BBC3-F3BA-D2D1-555AE128689E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03" name="Freeform 3">
            <a:extLst>
              <a:ext uri="{FF2B5EF4-FFF2-40B4-BE49-F238E27FC236}">
                <a16:creationId xmlns:a16="http://schemas.microsoft.com/office/drawing/2014/main" xmlns="" id="{E865154D-E163-AED7-1BA4-57E48D918B23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04" name="Group 2">
          <a:extLst>
            <a:ext uri="{FF2B5EF4-FFF2-40B4-BE49-F238E27FC236}">
              <a16:creationId xmlns:a16="http://schemas.microsoft.com/office/drawing/2014/main" xmlns="" id="{90CF3FA0-2A1C-4F25-8DA4-AA1CA80D0C6B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05" name="Picture 4">
            <a:extLst>
              <a:ext uri="{FF2B5EF4-FFF2-40B4-BE49-F238E27FC236}">
                <a16:creationId xmlns:a16="http://schemas.microsoft.com/office/drawing/2014/main" xmlns="" id="{A84C7070-66F4-8EDC-968A-01DD4B08D06E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06" name="Freeform 3">
            <a:extLst>
              <a:ext uri="{FF2B5EF4-FFF2-40B4-BE49-F238E27FC236}">
                <a16:creationId xmlns:a16="http://schemas.microsoft.com/office/drawing/2014/main" xmlns="" id="{FB897809-2F8A-29C2-4AA1-D6C2099CE285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07" name="Group 2">
          <a:extLst>
            <a:ext uri="{FF2B5EF4-FFF2-40B4-BE49-F238E27FC236}">
              <a16:creationId xmlns:a16="http://schemas.microsoft.com/office/drawing/2014/main" xmlns="" id="{F141EC61-D788-4EB9-9690-C311A45AB36A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08" name="Picture 4">
            <a:extLst>
              <a:ext uri="{FF2B5EF4-FFF2-40B4-BE49-F238E27FC236}">
                <a16:creationId xmlns:a16="http://schemas.microsoft.com/office/drawing/2014/main" xmlns="" id="{97946991-4353-BE4B-27FE-2E3875D3331F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09" name="Freeform 3">
            <a:extLst>
              <a:ext uri="{FF2B5EF4-FFF2-40B4-BE49-F238E27FC236}">
                <a16:creationId xmlns:a16="http://schemas.microsoft.com/office/drawing/2014/main" xmlns="" id="{3BB1E855-9800-57C9-E5B7-05C828BFB91E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10" name="Group 2">
          <a:extLst>
            <a:ext uri="{FF2B5EF4-FFF2-40B4-BE49-F238E27FC236}">
              <a16:creationId xmlns:a16="http://schemas.microsoft.com/office/drawing/2014/main" xmlns="" id="{72FCEA98-9127-42DC-ADA7-40FD636AE0B5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11" name="Picture 4">
            <a:extLst>
              <a:ext uri="{FF2B5EF4-FFF2-40B4-BE49-F238E27FC236}">
                <a16:creationId xmlns:a16="http://schemas.microsoft.com/office/drawing/2014/main" xmlns="" id="{5AEA21F0-0D94-C57B-B45E-D465DB949771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12" name="Freeform 3">
            <a:extLst>
              <a:ext uri="{FF2B5EF4-FFF2-40B4-BE49-F238E27FC236}">
                <a16:creationId xmlns:a16="http://schemas.microsoft.com/office/drawing/2014/main" xmlns="" id="{2B4E69A9-C19C-0B42-6CAB-54A8D98F9DDF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13" name="Group 2">
          <a:extLst>
            <a:ext uri="{FF2B5EF4-FFF2-40B4-BE49-F238E27FC236}">
              <a16:creationId xmlns:a16="http://schemas.microsoft.com/office/drawing/2014/main" xmlns="" id="{BC70A922-3A9C-40AD-9A84-5F02B994B29A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14" name="Picture 4">
            <a:extLst>
              <a:ext uri="{FF2B5EF4-FFF2-40B4-BE49-F238E27FC236}">
                <a16:creationId xmlns:a16="http://schemas.microsoft.com/office/drawing/2014/main" xmlns="" id="{486D9A0D-2D95-0C77-C1F9-D1FC7E773678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15" name="Freeform 3">
            <a:extLst>
              <a:ext uri="{FF2B5EF4-FFF2-40B4-BE49-F238E27FC236}">
                <a16:creationId xmlns:a16="http://schemas.microsoft.com/office/drawing/2014/main" xmlns="" id="{2CC3469F-D1A4-A506-2DC4-DFA22F177926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16" name="Group 2">
          <a:extLst>
            <a:ext uri="{FF2B5EF4-FFF2-40B4-BE49-F238E27FC236}">
              <a16:creationId xmlns:a16="http://schemas.microsoft.com/office/drawing/2014/main" xmlns="" id="{09CBCD97-280F-481F-A305-B1A148FFA370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17" name="Picture 4">
            <a:extLst>
              <a:ext uri="{FF2B5EF4-FFF2-40B4-BE49-F238E27FC236}">
                <a16:creationId xmlns:a16="http://schemas.microsoft.com/office/drawing/2014/main" xmlns="" id="{40331838-13D1-9148-6706-6179B0C51C89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18" name="Freeform 3">
            <a:extLst>
              <a:ext uri="{FF2B5EF4-FFF2-40B4-BE49-F238E27FC236}">
                <a16:creationId xmlns:a16="http://schemas.microsoft.com/office/drawing/2014/main" xmlns="" id="{DA9DB625-53AA-FF00-E665-C20AE5FAADD6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19" name="Group 2">
          <a:extLst>
            <a:ext uri="{FF2B5EF4-FFF2-40B4-BE49-F238E27FC236}">
              <a16:creationId xmlns:a16="http://schemas.microsoft.com/office/drawing/2014/main" xmlns="" id="{3396C105-CE82-43B0-814F-32B90C27A424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20" name="Picture 4">
            <a:extLst>
              <a:ext uri="{FF2B5EF4-FFF2-40B4-BE49-F238E27FC236}">
                <a16:creationId xmlns:a16="http://schemas.microsoft.com/office/drawing/2014/main" xmlns="" id="{61A69A9B-8B96-F92E-7279-A3D662FB2357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21" name="Freeform 3">
            <a:extLst>
              <a:ext uri="{FF2B5EF4-FFF2-40B4-BE49-F238E27FC236}">
                <a16:creationId xmlns:a16="http://schemas.microsoft.com/office/drawing/2014/main" xmlns="" id="{8327935E-F4F6-A844-03BF-DE9FE1D3F489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22" name="Group 2">
          <a:extLst>
            <a:ext uri="{FF2B5EF4-FFF2-40B4-BE49-F238E27FC236}">
              <a16:creationId xmlns:a16="http://schemas.microsoft.com/office/drawing/2014/main" xmlns="" id="{A5AAA841-FE57-4219-AD60-0BC6742D3EAF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23" name="Picture 4">
            <a:extLst>
              <a:ext uri="{FF2B5EF4-FFF2-40B4-BE49-F238E27FC236}">
                <a16:creationId xmlns:a16="http://schemas.microsoft.com/office/drawing/2014/main" xmlns="" id="{E815B661-0BA9-C751-DA7F-800A52A2F997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24" name="Freeform 3">
            <a:extLst>
              <a:ext uri="{FF2B5EF4-FFF2-40B4-BE49-F238E27FC236}">
                <a16:creationId xmlns:a16="http://schemas.microsoft.com/office/drawing/2014/main" xmlns="" id="{533DD83F-3B6E-ED4A-239C-8B3657967844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25" name="Group 2">
          <a:extLst>
            <a:ext uri="{FF2B5EF4-FFF2-40B4-BE49-F238E27FC236}">
              <a16:creationId xmlns:a16="http://schemas.microsoft.com/office/drawing/2014/main" xmlns="" id="{48B38D51-4D4A-4D66-826E-1A10380C53DC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26" name="Picture 4">
            <a:extLst>
              <a:ext uri="{FF2B5EF4-FFF2-40B4-BE49-F238E27FC236}">
                <a16:creationId xmlns:a16="http://schemas.microsoft.com/office/drawing/2014/main" xmlns="" id="{3D97D782-E148-01D7-E70F-D1459ABF0FF7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27" name="Freeform 3">
            <a:extLst>
              <a:ext uri="{FF2B5EF4-FFF2-40B4-BE49-F238E27FC236}">
                <a16:creationId xmlns:a16="http://schemas.microsoft.com/office/drawing/2014/main" xmlns="" id="{D5EFF819-D7C5-0A07-FF68-0524B4381DF2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28" name="Group 2">
          <a:extLst>
            <a:ext uri="{FF2B5EF4-FFF2-40B4-BE49-F238E27FC236}">
              <a16:creationId xmlns:a16="http://schemas.microsoft.com/office/drawing/2014/main" xmlns="" id="{FAF23BB1-0FB8-44CA-8617-DD5CD7FDA066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29" name="Picture 4">
            <a:extLst>
              <a:ext uri="{FF2B5EF4-FFF2-40B4-BE49-F238E27FC236}">
                <a16:creationId xmlns:a16="http://schemas.microsoft.com/office/drawing/2014/main" xmlns="" id="{AA00CCC2-3A7F-C256-281B-5B7FAD5A946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30" name="Freeform 3">
            <a:extLst>
              <a:ext uri="{FF2B5EF4-FFF2-40B4-BE49-F238E27FC236}">
                <a16:creationId xmlns:a16="http://schemas.microsoft.com/office/drawing/2014/main" xmlns="" id="{BED070F1-8536-DEF7-E54D-B93107669AB0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31" name="Group 2">
          <a:extLst>
            <a:ext uri="{FF2B5EF4-FFF2-40B4-BE49-F238E27FC236}">
              <a16:creationId xmlns:a16="http://schemas.microsoft.com/office/drawing/2014/main" xmlns="" id="{98D5B65B-788B-4CA2-A9CC-CD7561AE4D7B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32" name="Picture 4">
            <a:extLst>
              <a:ext uri="{FF2B5EF4-FFF2-40B4-BE49-F238E27FC236}">
                <a16:creationId xmlns:a16="http://schemas.microsoft.com/office/drawing/2014/main" xmlns="" id="{E7393C2F-3AD8-8F11-5300-2148F14FC264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33" name="Freeform 3">
            <a:extLst>
              <a:ext uri="{FF2B5EF4-FFF2-40B4-BE49-F238E27FC236}">
                <a16:creationId xmlns:a16="http://schemas.microsoft.com/office/drawing/2014/main" xmlns="" id="{98146887-66EB-94AD-7498-5E2897D558E1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34" name="Group 2">
          <a:extLst>
            <a:ext uri="{FF2B5EF4-FFF2-40B4-BE49-F238E27FC236}">
              <a16:creationId xmlns:a16="http://schemas.microsoft.com/office/drawing/2014/main" xmlns="" id="{CE8BAA5F-2BA7-47C6-80EA-69BFA4F195D8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35" name="Picture 4">
            <a:extLst>
              <a:ext uri="{FF2B5EF4-FFF2-40B4-BE49-F238E27FC236}">
                <a16:creationId xmlns:a16="http://schemas.microsoft.com/office/drawing/2014/main" xmlns="" id="{2D13FAC0-997F-3E3A-61CE-A52ECAF477CF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36" name="Freeform 3">
            <a:extLst>
              <a:ext uri="{FF2B5EF4-FFF2-40B4-BE49-F238E27FC236}">
                <a16:creationId xmlns:a16="http://schemas.microsoft.com/office/drawing/2014/main" xmlns="" id="{BCCB7A35-BA60-7A16-E640-7F9688CBAEC1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37" name="Group 2">
          <a:extLst>
            <a:ext uri="{FF2B5EF4-FFF2-40B4-BE49-F238E27FC236}">
              <a16:creationId xmlns:a16="http://schemas.microsoft.com/office/drawing/2014/main" xmlns="" id="{78B48594-043D-4EF1-BF06-1B25F1F2FB46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38" name="Picture 4">
            <a:extLst>
              <a:ext uri="{FF2B5EF4-FFF2-40B4-BE49-F238E27FC236}">
                <a16:creationId xmlns:a16="http://schemas.microsoft.com/office/drawing/2014/main" xmlns="" id="{EDB9964F-3BCF-165F-8071-8BA683EFC385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39" name="Freeform 3">
            <a:extLst>
              <a:ext uri="{FF2B5EF4-FFF2-40B4-BE49-F238E27FC236}">
                <a16:creationId xmlns:a16="http://schemas.microsoft.com/office/drawing/2014/main" xmlns="" id="{D794F62F-BE3A-E092-BCD6-727D014D738C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40" name="Group 2">
          <a:extLst>
            <a:ext uri="{FF2B5EF4-FFF2-40B4-BE49-F238E27FC236}">
              <a16:creationId xmlns:a16="http://schemas.microsoft.com/office/drawing/2014/main" xmlns="" id="{7D011F52-72F5-46C3-A684-97B60A12B1AD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41" name="Picture 4">
            <a:extLst>
              <a:ext uri="{FF2B5EF4-FFF2-40B4-BE49-F238E27FC236}">
                <a16:creationId xmlns:a16="http://schemas.microsoft.com/office/drawing/2014/main" xmlns="" id="{27DAE9CD-FA2D-2467-7692-514A0E620CCF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42" name="Freeform 3">
            <a:extLst>
              <a:ext uri="{FF2B5EF4-FFF2-40B4-BE49-F238E27FC236}">
                <a16:creationId xmlns:a16="http://schemas.microsoft.com/office/drawing/2014/main" xmlns="" id="{9AF4F9AE-A846-8D0D-8574-372F65A6189F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43" name="Group 2">
          <a:extLst>
            <a:ext uri="{FF2B5EF4-FFF2-40B4-BE49-F238E27FC236}">
              <a16:creationId xmlns:a16="http://schemas.microsoft.com/office/drawing/2014/main" xmlns="" id="{3233054D-272C-459A-BA82-FEC62A857F68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44" name="Picture 4">
            <a:extLst>
              <a:ext uri="{FF2B5EF4-FFF2-40B4-BE49-F238E27FC236}">
                <a16:creationId xmlns:a16="http://schemas.microsoft.com/office/drawing/2014/main" xmlns="" id="{C1C724EC-644C-F6D9-94B0-BAB3A998B347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45" name="Freeform 3">
            <a:extLst>
              <a:ext uri="{FF2B5EF4-FFF2-40B4-BE49-F238E27FC236}">
                <a16:creationId xmlns:a16="http://schemas.microsoft.com/office/drawing/2014/main" xmlns="" id="{BE8C6798-67E9-4B7A-92C9-459B957AF890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46" name="Group 2">
          <a:extLst>
            <a:ext uri="{FF2B5EF4-FFF2-40B4-BE49-F238E27FC236}">
              <a16:creationId xmlns:a16="http://schemas.microsoft.com/office/drawing/2014/main" xmlns="" id="{9444A1DB-E5AA-43EC-8303-08AB9C188B1D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47" name="Picture 4">
            <a:extLst>
              <a:ext uri="{FF2B5EF4-FFF2-40B4-BE49-F238E27FC236}">
                <a16:creationId xmlns:a16="http://schemas.microsoft.com/office/drawing/2014/main" xmlns="" id="{2B681D32-5F50-D005-6C8A-68FE8B1DE0A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48" name="Freeform 3">
            <a:extLst>
              <a:ext uri="{FF2B5EF4-FFF2-40B4-BE49-F238E27FC236}">
                <a16:creationId xmlns:a16="http://schemas.microsoft.com/office/drawing/2014/main" xmlns="" id="{E90BA063-DCD7-D96E-7992-AB94F007F3FC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49" name="Group 2">
          <a:extLst>
            <a:ext uri="{FF2B5EF4-FFF2-40B4-BE49-F238E27FC236}">
              <a16:creationId xmlns:a16="http://schemas.microsoft.com/office/drawing/2014/main" xmlns="" id="{7349AC08-32A8-4683-A872-701CBCEECE20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50" name="Picture 4">
            <a:extLst>
              <a:ext uri="{FF2B5EF4-FFF2-40B4-BE49-F238E27FC236}">
                <a16:creationId xmlns:a16="http://schemas.microsoft.com/office/drawing/2014/main" xmlns="" id="{07869BEA-DBF3-68EC-5596-635AC083BD15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51" name="Freeform 3">
            <a:extLst>
              <a:ext uri="{FF2B5EF4-FFF2-40B4-BE49-F238E27FC236}">
                <a16:creationId xmlns:a16="http://schemas.microsoft.com/office/drawing/2014/main" xmlns="" id="{0EDB1A11-B7FD-ED63-5201-A20A8AA94D7E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52" name="Group 2">
          <a:extLst>
            <a:ext uri="{FF2B5EF4-FFF2-40B4-BE49-F238E27FC236}">
              <a16:creationId xmlns:a16="http://schemas.microsoft.com/office/drawing/2014/main" xmlns="" id="{92EF77DF-97AE-4CD0-B790-5C22C6322157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53" name="Picture 4">
            <a:extLst>
              <a:ext uri="{FF2B5EF4-FFF2-40B4-BE49-F238E27FC236}">
                <a16:creationId xmlns:a16="http://schemas.microsoft.com/office/drawing/2014/main" xmlns="" id="{7F2ED1EC-475B-AAE9-5EF5-9816C3D3F48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54" name="Freeform 3">
            <a:extLst>
              <a:ext uri="{FF2B5EF4-FFF2-40B4-BE49-F238E27FC236}">
                <a16:creationId xmlns:a16="http://schemas.microsoft.com/office/drawing/2014/main" xmlns="" id="{1906477D-E4EF-6171-3D8C-E063DB46CCDD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55" name="Group 2">
          <a:extLst>
            <a:ext uri="{FF2B5EF4-FFF2-40B4-BE49-F238E27FC236}">
              <a16:creationId xmlns:a16="http://schemas.microsoft.com/office/drawing/2014/main" xmlns="" id="{99B7B7CA-8CEA-4A91-9DDF-F9B3C9CD6164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56" name="Picture 4">
            <a:extLst>
              <a:ext uri="{FF2B5EF4-FFF2-40B4-BE49-F238E27FC236}">
                <a16:creationId xmlns:a16="http://schemas.microsoft.com/office/drawing/2014/main" xmlns="" id="{1637B578-6DE7-400F-5445-99C1E75307D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57" name="Freeform 3">
            <a:extLst>
              <a:ext uri="{FF2B5EF4-FFF2-40B4-BE49-F238E27FC236}">
                <a16:creationId xmlns:a16="http://schemas.microsoft.com/office/drawing/2014/main" xmlns="" id="{961E5384-F3E9-F2DC-8876-305CCE5F0A69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58" name="Group 2">
          <a:extLst>
            <a:ext uri="{FF2B5EF4-FFF2-40B4-BE49-F238E27FC236}">
              <a16:creationId xmlns:a16="http://schemas.microsoft.com/office/drawing/2014/main" xmlns="" id="{1B8BE8AD-C233-425A-94BA-F48EEEA3DECB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59" name="Picture 4">
            <a:extLst>
              <a:ext uri="{FF2B5EF4-FFF2-40B4-BE49-F238E27FC236}">
                <a16:creationId xmlns:a16="http://schemas.microsoft.com/office/drawing/2014/main" xmlns="" id="{074E0BFC-3A36-6495-7575-28F29598A7A3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60" name="Freeform 3">
            <a:extLst>
              <a:ext uri="{FF2B5EF4-FFF2-40B4-BE49-F238E27FC236}">
                <a16:creationId xmlns:a16="http://schemas.microsoft.com/office/drawing/2014/main" xmlns="" id="{C2DF24E0-6121-78ED-9970-7DABEC65A1FD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61" name="Group 2">
          <a:extLst>
            <a:ext uri="{FF2B5EF4-FFF2-40B4-BE49-F238E27FC236}">
              <a16:creationId xmlns:a16="http://schemas.microsoft.com/office/drawing/2014/main" xmlns="" id="{F4AB50F4-5FFE-493F-AEA8-EBBBB3AF1927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62" name="Picture 4">
            <a:extLst>
              <a:ext uri="{FF2B5EF4-FFF2-40B4-BE49-F238E27FC236}">
                <a16:creationId xmlns:a16="http://schemas.microsoft.com/office/drawing/2014/main" xmlns="" id="{9BF24FD6-29E0-DF99-F69A-B17660D5769C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63" name="Freeform 3">
            <a:extLst>
              <a:ext uri="{FF2B5EF4-FFF2-40B4-BE49-F238E27FC236}">
                <a16:creationId xmlns:a16="http://schemas.microsoft.com/office/drawing/2014/main" xmlns="" id="{B48C7F6C-C4CB-4A1C-AB20-59DD767D8F69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64" name="Group 2">
          <a:extLst>
            <a:ext uri="{FF2B5EF4-FFF2-40B4-BE49-F238E27FC236}">
              <a16:creationId xmlns:a16="http://schemas.microsoft.com/office/drawing/2014/main" xmlns="" id="{9B452167-CBDD-4C3B-B763-40DFA8CE0ABD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65" name="Picture 4">
            <a:extLst>
              <a:ext uri="{FF2B5EF4-FFF2-40B4-BE49-F238E27FC236}">
                <a16:creationId xmlns:a16="http://schemas.microsoft.com/office/drawing/2014/main" xmlns="" id="{99527F2B-554D-5EF4-2A95-FD6F6252787F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66" name="Freeform 3">
            <a:extLst>
              <a:ext uri="{FF2B5EF4-FFF2-40B4-BE49-F238E27FC236}">
                <a16:creationId xmlns:a16="http://schemas.microsoft.com/office/drawing/2014/main" xmlns="" id="{C4296E26-13B6-5E39-29FA-E151A327E05F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67" name="Group 2">
          <a:extLst>
            <a:ext uri="{FF2B5EF4-FFF2-40B4-BE49-F238E27FC236}">
              <a16:creationId xmlns:a16="http://schemas.microsoft.com/office/drawing/2014/main" xmlns="" id="{4C20A4F1-BF74-428F-95C7-016BE627EF80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68" name="Picture 4">
            <a:extLst>
              <a:ext uri="{FF2B5EF4-FFF2-40B4-BE49-F238E27FC236}">
                <a16:creationId xmlns:a16="http://schemas.microsoft.com/office/drawing/2014/main" xmlns="" id="{54F157DF-56EB-813D-619D-FE47B787D668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69" name="Freeform 3">
            <a:extLst>
              <a:ext uri="{FF2B5EF4-FFF2-40B4-BE49-F238E27FC236}">
                <a16:creationId xmlns:a16="http://schemas.microsoft.com/office/drawing/2014/main" xmlns="" id="{758126A0-1079-3C61-CABA-7A4F341D4D65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27"/>
  <sheetViews>
    <sheetView tabSelected="1" zoomScaleNormal="100" workbookViewId="0">
      <selection activeCell="J7" sqref="J7"/>
    </sheetView>
  </sheetViews>
  <sheetFormatPr baseColWidth="10" defaultColWidth="9.140625" defaultRowHeight="15" x14ac:dyDescent="0.25"/>
  <cols>
    <col min="1" max="1" width="3.42578125" customWidth="1"/>
    <col min="2" max="2" width="11.7109375" customWidth="1"/>
    <col min="3" max="3" width="11.5703125" customWidth="1"/>
    <col min="4" max="4" width="14.7109375" customWidth="1"/>
    <col min="5" max="5" width="21.42578125" customWidth="1"/>
    <col min="6" max="6" width="28.140625" customWidth="1"/>
    <col min="7" max="7" width="19.42578125" customWidth="1"/>
    <col min="8" max="10" width="11.42578125" customWidth="1"/>
    <col min="11" max="11" width="14.5703125" customWidth="1"/>
    <col min="12" max="12" width="14.85546875" bestFit="1" customWidth="1"/>
    <col min="13" max="14" width="14.85546875" customWidth="1"/>
  </cols>
  <sheetData>
    <row r="1" spans="1:11" x14ac:dyDescent="0.25">
      <c r="A1" s="10"/>
    </row>
    <row r="2" spans="1:11" x14ac:dyDescent="0.25">
      <c r="A2" s="10"/>
      <c r="B2" s="362"/>
    </row>
    <row r="3" spans="1:11" x14ac:dyDescent="0.25">
      <c r="A3" s="10"/>
      <c r="B3" s="361"/>
    </row>
    <row r="4" spans="1:11" x14ac:dyDescent="0.25">
      <c r="A4" s="10"/>
      <c r="B4" s="360"/>
      <c r="C4" s="359" t="s">
        <v>257</v>
      </c>
      <c r="D4" s="358"/>
      <c r="E4" s="358"/>
    </row>
    <row r="5" spans="1:11" x14ac:dyDescent="0.25">
      <c r="A5" s="10"/>
      <c r="B5" s="357" t="s">
        <v>256</v>
      </c>
      <c r="C5" s="357"/>
      <c r="D5" s="357"/>
      <c r="E5" s="357"/>
      <c r="F5" s="357"/>
      <c r="G5" s="357"/>
    </row>
    <row r="6" spans="1:11" x14ac:dyDescent="0.25">
      <c r="A6" s="10"/>
      <c r="B6" s="355"/>
      <c r="C6" s="355"/>
      <c r="D6" s="355"/>
      <c r="E6" s="355" t="s">
        <v>255</v>
      </c>
      <c r="F6" s="355"/>
      <c r="G6" s="355"/>
    </row>
    <row r="7" spans="1:11" x14ac:dyDescent="0.25">
      <c r="A7" s="10"/>
      <c r="B7" s="355"/>
      <c r="D7" t="s">
        <v>254</v>
      </c>
      <c r="E7" s="356">
        <v>4</v>
      </c>
    </row>
    <row r="8" spans="1:11" ht="16.5" thickBot="1" x14ac:dyDescent="0.3">
      <c r="A8" s="10"/>
      <c r="B8" s="355"/>
      <c r="D8" s="354" t="s">
        <v>253</v>
      </c>
      <c r="E8" s="354"/>
    </row>
    <row r="9" spans="1:11" ht="24" customHeight="1" x14ac:dyDescent="0.25">
      <c r="A9" s="10"/>
      <c r="B9" s="353" t="s">
        <v>252</v>
      </c>
      <c r="C9" s="352" t="s">
        <v>251</v>
      </c>
      <c r="D9" s="351" t="s">
        <v>250</v>
      </c>
      <c r="E9" s="351" t="s">
        <v>249</v>
      </c>
      <c r="F9" s="351" t="s">
        <v>248</v>
      </c>
      <c r="G9" s="350" t="s">
        <v>247</v>
      </c>
      <c r="I9" s="349"/>
      <c r="J9" s="349"/>
      <c r="K9" s="8"/>
    </row>
    <row r="10" spans="1:11" x14ac:dyDescent="0.25">
      <c r="A10" s="10"/>
      <c r="B10" s="348"/>
      <c r="C10" s="347" t="s">
        <v>246</v>
      </c>
      <c r="D10" s="346"/>
      <c r="E10" s="346"/>
      <c r="F10" s="346"/>
      <c r="G10" s="345"/>
      <c r="K10" s="8"/>
    </row>
    <row r="11" spans="1:11" x14ac:dyDescent="0.25">
      <c r="A11" s="10"/>
      <c r="B11" s="344"/>
      <c r="C11" s="343"/>
      <c r="D11" s="342"/>
      <c r="E11" s="341" t="s">
        <v>243</v>
      </c>
      <c r="F11" s="340"/>
      <c r="G11" s="339">
        <v>0</v>
      </c>
      <c r="I11" s="55"/>
      <c r="K11" s="8"/>
    </row>
    <row r="12" spans="1:11" x14ac:dyDescent="0.25">
      <c r="A12" s="10"/>
      <c r="B12" s="338">
        <v>44081</v>
      </c>
      <c r="C12" s="325" t="s">
        <v>245</v>
      </c>
      <c r="D12" s="42" t="s">
        <v>244</v>
      </c>
      <c r="E12" s="329" t="s">
        <v>243</v>
      </c>
      <c r="F12" s="328" t="s">
        <v>106</v>
      </c>
      <c r="G12" s="337">
        <v>2300</v>
      </c>
      <c r="I12" s="55"/>
      <c r="K12" s="8"/>
    </row>
    <row r="13" spans="1:11" x14ac:dyDescent="0.25">
      <c r="A13" s="10"/>
      <c r="B13" s="326"/>
      <c r="C13" s="325"/>
      <c r="D13" s="324"/>
      <c r="E13" s="205"/>
      <c r="F13" s="323" t="s">
        <v>23</v>
      </c>
      <c r="G13" s="336">
        <f>G12</f>
        <v>2300</v>
      </c>
      <c r="I13" s="55"/>
      <c r="K13" s="8"/>
    </row>
    <row r="14" spans="1:11" x14ac:dyDescent="0.25">
      <c r="A14" s="10"/>
      <c r="B14" s="335"/>
      <c r="C14" s="334"/>
      <c r="D14" s="333"/>
      <c r="E14" s="332" t="s">
        <v>240</v>
      </c>
      <c r="F14" s="331"/>
      <c r="G14" s="330"/>
      <c r="I14" s="55"/>
      <c r="K14" s="8"/>
    </row>
    <row r="15" spans="1:11" x14ac:dyDescent="0.25">
      <c r="A15" s="10"/>
      <c r="B15" s="326">
        <v>45918</v>
      </c>
      <c r="C15" s="59" t="s">
        <v>242</v>
      </c>
      <c r="D15" s="24" t="s">
        <v>241</v>
      </c>
      <c r="E15" s="329" t="s">
        <v>240</v>
      </c>
      <c r="F15" s="328" t="s">
        <v>239</v>
      </c>
      <c r="G15" s="327">
        <v>22420</v>
      </c>
      <c r="I15" s="55"/>
      <c r="K15" s="8"/>
    </row>
    <row r="16" spans="1:11" x14ac:dyDescent="0.25">
      <c r="A16" s="10"/>
      <c r="B16" s="326"/>
      <c r="C16" s="325"/>
      <c r="D16" s="324"/>
      <c r="E16" s="205"/>
      <c r="F16" s="323" t="s">
        <v>23</v>
      </c>
      <c r="G16" s="322">
        <f>G15</f>
        <v>22420</v>
      </c>
      <c r="I16" s="55"/>
      <c r="K16" s="8"/>
    </row>
    <row r="17" spans="1:11" x14ac:dyDescent="0.25">
      <c r="A17" s="10"/>
      <c r="B17" s="321"/>
      <c r="C17" s="320"/>
      <c r="D17" s="125"/>
      <c r="E17" s="319" t="s">
        <v>235</v>
      </c>
      <c r="F17" s="318"/>
      <c r="G17" s="317"/>
      <c r="K17" s="8"/>
    </row>
    <row r="18" spans="1:11" x14ac:dyDescent="0.25">
      <c r="A18" s="10"/>
      <c r="B18" s="303">
        <v>45909</v>
      </c>
      <c r="C18" s="111" t="s">
        <v>238</v>
      </c>
      <c r="D18" s="251" t="s">
        <v>237</v>
      </c>
      <c r="E18" s="205" t="s">
        <v>235</v>
      </c>
      <c r="F18" s="315" t="s">
        <v>236</v>
      </c>
      <c r="G18" s="314">
        <v>142654.46</v>
      </c>
      <c r="I18" s="313"/>
      <c r="K18" s="8"/>
    </row>
    <row r="19" spans="1:11" x14ac:dyDescent="0.25">
      <c r="A19" s="10"/>
      <c r="B19" s="303"/>
      <c r="C19" s="111"/>
      <c r="D19" s="316"/>
      <c r="E19" s="205" t="s">
        <v>235</v>
      </c>
      <c r="F19" s="315" t="s">
        <v>234</v>
      </c>
      <c r="G19" s="314">
        <v>2000</v>
      </c>
      <c r="I19" s="313"/>
      <c r="K19" s="8"/>
    </row>
    <row r="20" spans="1:11" ht="16.5" thickBot="1" x14ac:dyDescent="0.3">
      <c r="A20" s="10"/>
      <c r="B20" s="312"/>
      <c r="C20" s="311"/>
      <c r="D20" s="310"/>
      <c r="E20" s="309"/>
      <c r="F20" s="308" t="s">
        <v>23</v>
      </c>
      <c r="G20" s="307">
        <f>SUM(G18:G19)</f>
        <v>144654.46</v>
      </c>
      <c r="K20" s="8"/>
    </row>
    <row r="21" spans="1:11" x14ac:dyDescent="0.25">
      <c r="A21" s="10"/>
      <c r="B21" s="306"/>
      <c r="C21" s="248"/>
      <c r="D21" s="305"/>
      <c r="E21" s="304" t="s">
        <v>233</v>
      </c>
      <c r="F21" s="245"/>
      <c r="G21" s="244"/>
      <c r="K21" s="8"/>
    </row>
    <row r="22" spans="1:11" x14ac:dyDescent="0.25">
      <c r="A22" s="10"/>
      <c r="B22" s="303">
        <v>45925</v>
      </c>
      <c r="C22" s="302"/>
      <c r="D22" s="251">
        <v>30600</v>
      </c>
      <c r="E22" s="205" t="s">
        <v>233</v>
      </c>
      <c r="F22" s="205" t="s">
        <v>232</v>
      </c>
      <c r="G22" s="301">
        <v>3480</v>
      </c>
      <c r="K22" s="8"/>
    </row>
    <row r="23" spans="1:11" x14ac:dyDescent="0.25">
      <c r="A23" s="10"/>
      <c r="B23" s="254"/>
      <c r="C23" s="115"/>
      <c r="D23" s="251"/>
      <c r="E23" s="250"/>
      <c r="F23" s="128" t="s">
        <v>23</v>
      </c>
      <c r="G23" s="88">
        <f>SUM(G22)</f>
        <v>3480</v>
      </c>
      <c r="K23" s="8"/>
    </row>
    <row r="24" spans="1:11" x14ac:dyDescent="0.25">
      <c r="A24" s="10"/>
      <c r="B24" s="300"/>
      <c r="C24" s="299"/>
      <c r="D24" s="298"/>
      <c r="E24" s="297" t="s">
        <v>231</v>
      </c>
      <c r="F24" s="296"/>
      <c r="G24" s="295"/>
      <c r="K24" s="8"/>
    </row>
    <row r="25" spans="1:11" x14ac:dyDescent="0.25">
      <c r="A25" s="10"/>
      <c r="B25" s="292">
        <v>45922</v>
      </c>
      <c r="C25" s="29" t="s">
        <v>230</v>
      </c>
      <c r="D25" s="24" t="s">
        <v>229</v>
      </c>
      <c r="E25" s="294" t="s">
        <v>228</v>
      </c>
      <c r="F25" s="293" t="s">
        <v>227</v>
      </c>
      <c r="G25" s="233">
        <v>54162</v>
      </c>
      <c r="K25" s="8"/>
    </row>
    <row r="26" spans="1:11" ht="15.75" x14ac:dyDescent="0.25">
      <c r="A26" s="10"/>
      <c r="B26" s="292"/>
      <c r="C26" s="189"/>
      <c r="D26" s="24"/>
      <c r="E26" s="291"/>
      <c r="F26" s="128" t="s">
        <v>23</v>
      </c>
      <c r="G26" s="21">
        <f>G25</f>
        <v>54162</v>
      </c>
      <c r="K26" s="8"/>
    </row>
    <row r="27" spans="1:11" x14ac:dyDescent="0.25">
      <c r="A27" s="10"/>
      <c r="B27" s="290"/>
      <c r="C27" s="289"/>
      <c r="D27" s="288"/>
      <c r="E27" s="287" t="s">
        <v>226</v>
      </c>
      <c r="F27" s="286"/>
      <c r="G27" s="285"/>
    </row>
    <row r="28" spans="1:11" x14ac:dyDescent="0.25">
      <c r="A28" s="10"/>
      <c r="B28" s="254">
        <v>43861</v>
      </c>
      <c r="C28" s="284" t="s">
        <v>34</v>
      </c>
      <c r="D28" s="251" t="s">
        <v>34</v>
      </c>
      <c r="E28" s="205" t="s">
        <v>226</v>
      </c>
      <c r="F28" s="205" t="s">
        <v>66</v>
      </c>
      <c r="G28" s="283">
        <v>27356.25</v>
      </c>
    </row>
    <row r="29" spans="1:11" x14ac:dyDescent="0.25">
      <c r="A29" s="10"/>
      <c r="B29" s="254">
        <v>43921</v>
      </c>
      <c r="C29" s="284" t="s">
        <v>34</v>
      </c>
      <c r="D29" s="251" t="s">
        <v>34</v>
      </c>
      <c r="E29" s="205" t="s">
        <v>226</v>
      </c>
      <c r="F29" s="205" t="s">
        <v>66</v>
      </c>
      <c r="G29" s="283">
        <v>25788</v>
      </c>
    </row>
    <row r="30" spans="1:11" x14ac:dyDescent="0.25">
      <c r="A30" s="10"/>
      <c r="B30" s="254">
        <v>43951</v>
      </c>
      <c r="C30" s="284" t="s">
        <v>34</v>
      </c>
      <c r="D30" s="251" t="s">
        <v>34</v>
      </c>
      <c r="E30" s="205" t="s">
        <v>226</v>
      </c>
      <c r="F30" s="205" t="s">
        <v>66</v>
      </c>
      <c r="G30" s="283">
        <v>8977</v>
      </c>
    </row>
    <row r="31" spans="1:11" ht="15.75" x14ac:dyDescent="0.25">
      <c r="A31" s="10"/>
      <c r="B31" s="252"/>
      <c r="C31" s="115"/>
      <c r="D31" s="251"/>
      <c r="E31" s="250"/>
      <c r="F31" s="128" t="s">
        <v>23</v>
      </c>
      <c r="G31" s="21">
        <f>G28+G29+G30</f>
        <v>62121.25</v>
      </c>
    </row>
    <row r="32" spans="1:11" x14ac:dyDescent="0.25">
      <c r="A32" s="10"/>
      <c r="B32" s="282"/>
      <c r="C32" s="281"/>
      <c r="D32" s="280"/>
      <c r="E32" s="279" t="s">
        <v>224</v>
      </c>
      <c r="F32" s="278"/>
      <c r="G32" s="277"/>
    </row>
    <row r="33" spans="1:14" x14ac:dyDescent="0.25">
      <c r="A33" s="10"/>
      <c r="B33" s="254">
        <v>45930</v>
      </c>
      <c r="C33" s="59"/>
      <c r="D33" s="262" t="s">
        <v>225</v>
      </c>
      <c r="E33" s="262" t="s">
        <v>224</v>
      </c>
      <c r="F33" s="262" t="s">
        <v>223</v>
      </c>
      <c r="G33" s="276">
        <v>618934</v>
      </c>
    </row>
    <row r="34" spans="1:14" x14ac:dyDescent="0.25">
      <c r="A34" s="10"/>
      <c r="B34" s="252"/>
      <c r="C34" s="115"/>
      <c r="D34" s="262"/>
      <c r="E34" s="250"/>
      <c r="F34" s="128" t="s">
        <v>222</v>
      </c>
      <c r="G34" s="218">
        <f>SUM(G33)</f>
        <v>618934</v>
      </c>
      <c r="I34" s="55"/>
      <c r="L34" s="8"/>
      <c r="M34" s="8"/>
      <c r="N34" s="8"/>
    </row>
    <row r="35" spans="1:14" x14ac:dyDescent="0.25">
      <c r="A35" s="10"/>
      <c r="B35" s="275"/>
      <c r="C35" s="274"/>
      <c r="D35" s="273"/>
      <c r="E35" s="272" t="s">
        <v>213</v>
      </c>
      <c r="F35" s="271"/>
      <c r="G35" s="270"/>
    </row>
    <row r="36" spans="1:14" x14ac:dyDescent="0.25">
      <c r="A36" s="10"/>
      <c r="B36" s="254">
        <v>43159</v>
      </c>
      <c r="C36" s="269" t="s">
        <v>221</v>
      </c>
      <c r="D36" s="251">
        <v>11500027846</v>
      </c>
      <c r="E36" s="262" t="s">
        <v>213</v>
      </c>
      <c r="F36" s="262" t="s">
        <v>216</v>
      </c>
      <c r="G36" s="261">
        <v>4480</v>
      </c>
    </row>
    <row r="37" spans="1:14" x14ac:dyDescent="0.25">
      <c r="A37" s="10"/>
      <c r="B37" s="254">
        <v>43160</v>
      </c>
      <c r="C37" s="269" t="s">
        <v>220</v>
      </c>
      <c r="D37" s="251">
        <v>11500027860</v>
      </c>
      <c r="E37" s="262" t="s">
        <v>213</v>
      </c>
      <c r="F37" s="262" t="s">
        <v>219</v>
      </c>
      <c r="G37" s="261">
        <v>1524</v>
      </c>
    </row>
    <row r="38" spans="1:14" x14ac:dyDescent="0.25">
      <c r="A38" s="10"/>
      <c r="B38" s="254">
        <v>43339</v>
      </c>
      <c r="C38" s="269" t="s">
        <v>218</v>
      </c>
      <c r="D38" s="251">
        <v>11500012858</v>
      </c>
      <c r="E38" s="262" t="s">
        <v>213</v>
      </c>
      <c r="F38" s="262" t="s">
        <v>72</v>
      </c>
      <c r="G38" s="261">
        <v>830</v>
      </c>
    </row>
    <row r="39" spans="1:14" x14ac:dyDescent="0.25">
      <c r="A39" s="10"/>
      <c r="B39" s="254">
        <v>43356</v>
      </c>
      <c r="C39" s="269" t="s">
        <v>217</v>
      </c>
      <c r="D39" s="251">
        <v>11500012868</v>
      </c>
      <c r="E39" s="262" t="s">
        <v>213</v>
      </c>
      <c r="F39" s="262" t="s">
        <v>216</v>
      </c>
      <c r="G39" s="261">
        <v>1120</v>
      </c>
    </row>
    <row r="40" spans="1:14" x14ac:dyDescent="0.25">
      <c r="A40" s="10"/>
      <c r="B40" s="254">
        <v>43473</v>
      </c>
      <c r="C40" s="269" t="s">
        <v>215</v>
      </c>
      <c r="D40" s="251" t="s">
        <v>214</v>
      </c>
      <c r="E40" s="262" t="s">
        <v>213</v>
      </c>
      <c r="F40" s="262" t="s">
        <v>72</v>
      </c>
      <c r="G40" s="261">
        <v>1280</v>
      </c>
    </row>
    <row r="41" spans="1:14" ht="15.75" x14ac:dyDescent="0.25">
      <c r="A41" s="10"/>
      <c r="B41" s="252"/>
      <c r="C41" s="115"/>
      <c r="D41" s="251"/>
      <c r="E41" s="250"/>
      <c r="F41" s="128" t="s">
        <v>23</v>
      </c>
      <c r="G41" s="21">
        <f>G36+G37+G38+G39+G40</f>
        <v>9234</v>
      </c>
    </row>
    <row r="42" spans="1:14" x14ac:dyDescent="0.25">
      <c r="A42" s="10"/>
      <c r="B42" s="268"/>
      <c r="C42" s="267"/>
      <c r="D42" s="266"/>
      <c r="E42" s="265" t="s">
        <v>212</v>
      </c>
      <c r="F42" s="264"/>
      <c r="G42" s="263"/>
    </row>
    <row r="43" spans="1:14" x14ac:dyDescent="0.25">
      <c r="A43" s="10"/>
      <c r="B43" s="254">
        <v>41586</v>
      </c>
      <c r="C43" s="269" t="s">
        <v>34</v>
      </c>
      <c r="D43" s="251">
        <v>11500000335</v>
      </c>
      <c r="E43" s="262" t="s">
        <v>212</v>
      </c>
      <c r="F43" s="262" t="s">
        <v>211</v>
      </c>
      <c r="G43" s="261">
        <v>8000</v>
      </c>
    </row>
    <row r="44" spans="1:14" x14ac:dyDescent="0.25">
      <c r="A44" s="10"/>
      <c r="B44" s="252"/>
      <c r="C44" s="115"/>
      <c r="D44" s="251"/>
      <c r="E44" s="250"/>
      <c r="F44" s="128" t="s">
        <v>23</v>
      </c>
      <c r="G44" s="218">
        <f>G43</f>
        <v>8000</v>
      </c>
    </row>
    <row r="45" spans="1:14" x14ac:dyDescent="0.25">
      <c r="A45" s="10"/>
      <c r="B45" s="268"/>
      <c r="C45" s="267"/>
      <c r="D45" s="266"/>
      <c r="E45" s="265" t="s">
        <v>209</v>
      </c>
      <c r="F45" s="264"/>
      <c r="G45" s="263"/>
    </row>
    <row r="46" spans="1:14" x14ac:dyDescent="0.25">
      <c r="A46" s="10"/>
      <c r="B46" s="254">
        <v>45597</v>
      </c>
      <c r="C46" s="90" t="s">
        <v>210</v>
      </c>
      <c r="D46" s="251" t="s">
        <v>147</v>
      </c>
      <c r="E46" s="262" t="s">
        <v>209</v>
      </c>
      <c r="F46" s="262" t="s">
        <v>208</v>
      </c>
      <c r="G46" s="261">
        <v>135582</v>
      </c>
    </row>
    <row r="47" spans="1:14" x14ac:dyDescent="0.25">
      <c r="A47" s="10"/>
      <c r="B47" s="252"/>
      <c r="C47" s="115"/>
      <c r="D47" s="251"/>
      <c r="E47" s="250"/>
      <c r="F47" s="128" t="s">
        <v>23</v>
      </c>
      <c r="G47" s="218">
        <f>G46</f>
        <v>135582</v>
      </c>
    </row>
    <row r="48" spans="1:14" x14ac:dyDescent="0.25">
      <c r="A48" s="10"/>
      <c r="B48" s="260"/>
      <c r="C48" s="259"/>
      <c r="D48" s="258"/>
      <c r="E48" s="257" t="s">
        <v>205</v>
      </c>
      <c r="F48" s="256"/>
      <c r="G48" s="255"/>
    </row>
    <row r="49" spans="1:9" x14ac:dyDescent="0.25">
      <c r="A49" s="10"/>
      <c r="B49" s="254">
        <v>45930</v>
      </c>
      <c r="C49" s="168" t="s">
        <v>207</v>
      </c>
      <c r="D49" s="251" t="s">
        <v>206</v>
      </c>
      <c r="E49" s="205" t="s">
        <v>205</v>
      </c>
      <c r="F49" s="205" t="s">
        <v>204</v>
      </c>
      <c r="G49" s="253">
        <v>19706</v>
      </c>
    </row>
    <row r="50" spans="1:9" x14ac:dyDescent="0.25">
      <c r="A50" s="10"/>
      <c r="B50" s="252"/>
      <c r="C50" s="115"/>
      <c r="D50" s="251"/>
      <c r="E50" s="250"/>
      <c r="F50" s="128" t="s">
        <v>23</v>
      </c>
      <c r="G50" s="218">
        <f>G49</f>
        <v>19706</v>
      </c>
    </row>
    <row r="51" spans="1:9" x14ac:dyDescent="0.25">
      <c r="A51" s="10"/>
      <c r="B51" s="249"/>
      <c r="C51" s="248"/>
      <c r="D51" s="247"/>
      <c r="E51" s="246" t="s">
        <v>197</v>
      </c>
      <c r="F51" s="245"/>
      <c r="G51" s="244"/>
    </row>
    <row r="52" spans="1:9" x14ac:dyDescent="0.25">
      <c r="A52" s="10"/>
      <c r="B52" s="73">
        <v>42313</v>
      </c>
      <c r="C52" s="29" t="s">
        <v>203</v>
      </c>
      <c r="D52" s="24">
        <v>21500000299</v>
      </c>
      <c r="E52" s="242" t="s">
        <v>197</v>
      </c>
      <c r="F52" s="57" t="s">
        <v>24</v>
      </c>
      <c r="G52" s="241">
        <v>4720</v>
      </c>
    </row>
    <row r="53" spans="1:9" x14ac:dyDescent="0.25">
      <c r="A53" s="10"/>
      <c r="B53" s="73">
        <v>42481</v>
      </c>
      <c r="C53" s="29" t="s">
        <v>202</v>
      </c>
      <c r="D53" s="24">
        <v>20100009475</v>
      </c>
      <c r="E53" s="242" t="s">
        <v>197</v>
      </c>
      <c r="F53" s="57" t="s">
        <v>201</v>
      </c>
      <c r="G53" s="241">
        <v>5900</v>
      </c>
    </row>
    <row r="54" spans="1:9" x14ac:dyDescent="0.25">
      <c r="A54" s="10"/>
      <c r="B54" s="73">
        <v>42556</v>
      </c>
      <c r="C54" s="29" t="s">
        <v>200</v>
      </c>
      <c r="D54" s="24">
        <v>20100010199</v>
      </c>
      <c r="E54" s="242" t="s">
        <v>197</v>
      </c>
      <c r="F54" s="57" t="s">
        <v>24</v>
      </c>
      <c r="G54" s="241">
        <v>13452</v>
      </c>
    </row>
    <row r="55" spans="1:9" ht="15.75" x14ac:dyDescent="0.25">
      <c r="A55" s="10"/>
      <c r="B55" s="73">
        <v>42612</v>
      </c>
      <c r="C55" s="29" t="s">
        <v>199</v>
      </c>
      <c r="D55" s="24">
        <v>21500000363</v>
      </c>
      <c r="E55" s="242" t="s">
        <v>197</v>
      </c>
      <c r="F55" s="57" t="s">
        <v>24</v>
      </c>
      <c r="G55" s="241">
        <v>13216</v>
      </c>
      <c r="H55" s="243"/>
    </row>
    <row r="56" spans="1:9" x14ac:dyDescent="0.25">
      <c r="A56" s="10"/>
      <c r="B56" s="73">
        <v>42746</v>
      </c>
      <c r="C56" s="29" t="s">
        <v>198</v>
      </c>
      <c r="D56" s="24">
        <v>20100011861</v>
      </c>
      <c r="E56" s="242" t="s">
        <v>197</v>
      </c>
      <c r="F56" s="57" t="s">
        <v>24</v>
      </c>
      <c r="G56" s="241">
        <v>6372</v>
      </c>
    </row>
    <row r="57" spans="1:9" x14ac:dyDescent="0.25">
      <c r="A57" s="10"/>
      <c r="B57" s="73"/>
      <c r="C57" s="25"/>
      <c r="D57" s="24"/>
      <c r="E57" s="39"/>
      <c r="F57" s="128" t="s">
        <v>23</v>
      </c>
      <c r="G57" s="218">
        <f>G52+G53+G54+G55+G56</f>
        <v>43660</v>
      </c>
      <c r="I57" s="8"/>
    </row>
    <row r="58" spans="1:9" x14ac:dyDescent="0.25">
      <c r="A58" s="10"/>
      <c r="B58" s="240"/>
      <c r="C58" s="239"/>
      <c r="D58" s="238"/>
      <c r="E58" s="237" t="s">
        <v>194</v>
      </c>
      <c r="F58" s="236"/>
      <c r="G58" s="235"/>
    </row>
    <row r="59" spans="1:9" x14ac:dyDescent="0.25">
      <c r="A59" s="10"/>
      <c r="B59" s="73">
        <v>45000</v>
      </c>
      <c r="C59" s="29" t="s">
        <v>196</v>
      </c>
      <c r="D59" s="24" t="s">
        <v>195</v>
      </c>
      <c r="E59" s="23" t="s">
        <v>194</v>
      </c>
      <c r="F59" s="234" t="s">
        <v>151</v>
      </c>
      <c r="G59" s="233">
        <v>47790</v>
      </c>
    </row>
    <row r="60" spans="1:9" ht="15.75" x14ac:dyDescent="0.25">
      <c r="A60" s="10"/>
      <c r="B60" s="73"/>
      <c r="C60" s="189"/>
      <c r="D60" s="57"/>
      <c r="E60" s="221"/>
      <c r="F60" s="22" t="s">
        <v>23</v>
      </c>
      <c r="G60" s="220">
        <f>G59</f>
        <v>47790</v>
      </c>
    </row>
    <row r="61" spans="1:9" x14ac:dyDescent="0.25">
      <c r="A61" s="10"/>
      <c r="B61" s="232"/>
      <c r="C61" s="231"/>
      <c r="D61" s="230"/>
      <c r="E61" s="229" t="s">
        <v>193</v>
      </c>
      <c r="F61" s="228"/>
      <c r="G61" s="227"/>
    </row>
    <row r="62" spans="1:9" x14ac:dyDescent="0.25">
      <c r="A62" s="10"/>
      <c r="B62" s="226">
        <v>43856</v>
      </c>
      <c r="C62" s="189" t="s">
        <v>34</v>
      </c>
      <c r="D62" s="57" t="s">
        <v>34</v>
      </c>
      <c r="E62" s="225" t="s">
        <v>193</v>
      </c>
      <c r="F62" s="224" t="s">
        <v>192</v>
      </c>
      <c r="G62" s="223">
        <v>2366</v>
      </c>
    </row>
    <row r="63" spans="1:9" ht="15.75" x14ac:dyDescent="0.25">
      <c r="A63" s="10"/>
      <c r="B63" s="222"/>
      <c r="C63" s="189"/>
      <c r="D63" s="57"/>
      <c r="E63" s="221"/>
      <c r="F63" s="22" t="s">
        <v>23</v>
      </c>
      <c r="G63" s="220">
        <f>G62</f>
        <v>2366</v>
      </c>
    </row>
    <row r="64" spans="1:9" x14ac:dyDescent="0.25">
      <c r="A64" s="10"/>
      <c r="B64" s="180"/>
      <c r="C64" s="179"/>
      <c r="D64" s="187"/>
      <c r="E64" s="177" t="s">
        <v>189</v>
      </c>
      <c r="F64" s="176"/>
      <c r="G64" s="219"/>
    </row>
    <row r="65" spans="1:8" x14ac:dyDescent="0.25">
      <c r="A65" s="10"/>
      <c r="B65" s="73">
        <v>45644</v>
      </c>
      <c r="C65" s="25" t="s">
        <v>191</v>
      </c>
      <c r="D65" s="67" t="s">
        <v>190</v>
      </c>
      <c r="E65" s="39" t="s">
        <v>189</v>
      </c>
      <c r="F65" s="128" t="s">
        <v>188</v>
      </c>
      <c r="G65" s="88">
        <f>649547.52-324773.76</f>
        <v>324773.76000000001</v>
      </c>
    </row>
    <row r="66" spans="1:8" x14ac:dyDescent="0.25">
      <c r="A66" s="10"/>
      <c r="B66" s="73"/>
      <c r="C66" s="25"/>
      <c r="D66" s="57"/>
      <c r="E66" s="39"/>
      <c r="F66" s="128" t="s">
        <v>23</v>
      </c>
      <c r="G66" s="218">
        <f>G65</f>
        <v>324773.76000000001</v>
      </c>
    </row>
    <row r="67" spans="1:8" x14ac:dyDescent="0.25">
      <c r="A67" s="10"/>
      <c r="B67" s="166"/>
      <c r="C67" s="217"/>
      <c r="D67" s="216"/>
      <c r="E67" s="215" t="s">
        <v>179</v>
      </c>
      <c r="F67" s="214"/>
      <c r="G67" s="213"/>
    </row>
    <row r="68" spans="1:8" x14ac:dyDescent="0.25">
      <c r="A68" s="10"/>
      <c r="B68" s="73">
        <v>43746</v>
      </c>
      <c r="C68" s="25" t="s">
        <v>187</v>
      </c>
      <c r="D68" s="24" t="s">
        <v>186</v>
      </c>
      <c r="E68" s="23" t="s">
        <v>179</v>
      </c>
      <c r="F68" s="41" t="s">
        <v>151</v>
      </c>
      <c r="G68" s="40">
        <v>26666.94</v>
      </c>
    </row>
    <row r="69" spans="1:8" x14ac:dyDescent="0.25">
      <c r="A69" s="10"/>
      <c r="B69" s="73">
        <v>43777</v>
      </c>
      <c r="C69" s="25" t="s">
        <v>185</v>
      </c>
      <c r="D69" s="24" t="s">
        <v>184</v>
      </c>
      <c r="E69" s="23" t="s">
        <v>179</v>
      </c>
      <c r="F69" s="41" t="s">
        <v>151</v>
      </c>
      <c r="G69" s="40">
        <v>17464</v>
      </c>
    </row>
    <row r="70" spans="1:8" x14ac:dyDescent="0.25">
      <c r="A70" s="10"/>
      <c r="B70" s="73">
        <v>43809</v>
      </c>
      <c r="C70" s="25" t="s">
        <v>183</v>
      </c>
      <c r="D70" s="24" t="s">
        <v>182</v>
      </c>
      <c r="E70" s="23" t="s">
        <v>179</v>
      </c>
      <c r="F70" s="41" t="s">
        <v>151</v>
      </c>
      <c r="G70" s="40">
        <v>18496.150000000001</v>
      </c>
    </row>
    <row r="71" spans="1:8" x14ac:dyDescent="0.25">
      <c r="A71" s="10"/>
      <c r="B71" s="73">
        <v>43871</v>
      </c>
      <c r="C71" s="25" t="s">
        <v>181</v>
      </c>
      <c r="D71" s="24" t="s">
        <v>180</v>
      </c>
      <c r="E71" s="23" t="s">
        <v>179</v>
      </c>
      <c r="F71" s="41" t="s">
        <v>151</v>
      </c>
      <c r="G71" s="40">
        <v>141092.6</v>
      </c>
    </row>
    <row r="72" spans="1:8" ht="15.75" x14ac:dyDescent="0.25">
      <c r="A72" s="10"/>
      <c r="B72" s="73"/>
      <c r="C72" s="25"/>
      <c r="D72" s="57"/>
      <c r="E72" s="39"/>
      <c r="F72" s="212" t="s">
        <v>23</v>
      </c>
      <c r="G72" s="21">
        <f>G68+G69+G70+G71</f>
        <v>203719.69</v>
      </c>
    </row>
    <row r="73" spans="1:8" x14ac:dyDescent="0.25">
      <c r="A73" s="10"/>
      <c r="B73" s="211"/>
      <c r="C73" s="210"/>
      <c r="D73" s="209"/>
      <c r="E73" s="208" t="s">
        <v>168</v>
      </c>
      <c r="F73" s="207"/>
      <c r="G73" s="206"/>
    </row>
    <row r="74" spans="1:8" x14ac:dyDescent="0.25">
      <c r="A74" s="10"/>
      <c r="B74" s="73">
        <v>45870</v>
      </c>
      <c r="C74" s="59" t="s">
        <v>178</v>
      </c>
      <c r="D74" s="24" t="s">
        <v>177</v>
      </c>
      <c r="E74" s="23" t="s">
        <v>168</v>
      </c>
      <c r="F74" s="205" t="s">
        <v>171</v>
      </c>
      <c r="G74" s="199">
        <v>77493.009999999995</v>
      </c>
      <c r="H74" s="10"/>
    </row>
    <row r="75" spans="1:8" x14ac:dyDescent="0.25">
      <c r="A75" s="10"/>
      <c r="B75" s="73">
        <v>45870</v>
      </c>
      <c r="C75" s="23" t="s">
        <v>176</v>
      </c>
      <c r="D75" s="24" t="s">
        <v>175</v>
      </c>
      <c r="E75" s="23" t="s">
        <v>168</v>
      </c>
      <c r="F75" s="200" t="s">
        <v>174</v>
      </c>
      <c r="G75" s="199">
        <v>87839.2</v>
      </c>
    </row>
    <row r="76" spans="1:8" x14ac:dyDescent="0.25">
      <c r="A76" s="10"/>
      <c r="B76" s="73">
        <v>45902</v>
      </c>
      <c r="C76" s="29" t="s">
        <v>173</v>
      </c>
      <c r="D76" s="24" t="s">
        <v>172</v>
      </c>
      <c r="E76" s="23" t="s">
        <v>168</v>
      </c>
      <c r="F76" s="205" t="s">
        <v>171</v>
      </c>
      <c r="G76" s="199">
        <v>72680</v>
      </c>
    </row>
    <row r="77" spans="1:8" x14ac:dyDescent="0.25">
      <c r="A77" s="10"/>
      <c r="B77" s="73">
        <v>45906</v>
      </c>
      <c r="C77" s="29" t="s">
        <v>170</v>
      </c>
      <c r="D77" s="24" t="s">
        <v>169</v>
      </c>
      <c r="E77" s="23" t="s">
        <v>168</v>
      </c>
      <c r="F77" s="200" t="s">
        <v>167</v>
      </c>
      <c r="G77" s="199">
        <v>93971</v>
      </c>
    </row>
    <row r="78" spans="1:8" ht="15.75" x14ac:dyDescent="0.25">
      <c r="A78" s="10"/>
      <c r="B78" s="73"/>
      <c r="C78" s="189"/>
      <c r="D78" s="24"/>
      <c r="E78" s="198"/>
      <c r="F78" s="22" t="s">
        <v>23</v>
      </c>
      <c r="G78" s="196">
        <f>G74+G75+G76+G77</f>
        <v>331983.20999999996</v>
      </c>
    </row>
    <row r="79" spans="1:8" x14ac:dyDescent="0.25">
      <c r="A79" s="10"/>
      <c r="B79" s="82"/>
      <c r="C79" s="204"/>
      <c r="D79" s="52"/>
      <c r="E79" s="203" t="s">
        <v>157</v>
      </c>
      <c r="F79" s="202"/>
      <c r="G79" s="201"/>
    </row>
    <row r="80" spans="1:8" x14ac:dyDescent="0.25">
      <c r="A80" s="10"/>
      <c r="B80" s="73">
        <v>41733</v>
      </c>
      <c r="C80" s="25" t="s">
        <v>166</v>
      </c>
      <c r="D80" s="24">
        <v>11500001927</v>
      </c>
      <c r="E80" s="23" t="s">
        <v>157</v>
      </c>
      <c r="F80" s="200" t="s">
        <v>156</v>
      </c>
      <c r="G80" s="199">
        <v>15214</v>
      </c>
    </row>
    <row r="81" spans="1:12" x14ac:dyDescent="0.25">
      <c r="A81" s="10"/>
      <c r="B81" s="73">
        <v>41733</v>
      </c>
      <c r="C81" s="25" t="s">
        <v>165</v>
      </c>
      <c r="D81" s="24">
        <v>11500001928</v>
      </c>
      <c r="E81" s="23" t="s">
        <v>157</v>
      </c>
      <c r="F81" s="200" t="s">
        <v>156</v>
      </c>
      <c r="G81" s="199">
        <v>22840</v>
      </c>
    </row>
    <row r="82" spans="1:12" x14ac:dyDescent="0.25">
      <c r="A82" s="10"/>
      <c r="B82" s="73">
        <v>41733</v>
      </c>
      <c r="C82" s="25" t="s">
        <v>164</v>
      </c>
      <c r="D82" s="24">
        <v>11500001929</v>
      </c>
      <c r="E82" s="23" t="s">
        <v>157</v>
      </c>
      <c r="F82" s="200" t="s">
        <v>156</v>
      </c>
      <c r="G82" s="199">
        <v>1565</v>
      </c>
    </row>
    <row r="83" spans="1:12" x14ac:dyDescent="0.25">
      <c r="A83" s="10"/>
      <c r="B83" s="73">
        <v>41740</v>
      </c>
      <c r="C83" s="25" t="s">
        <v>163</v>
      </c>
      <c r="D83" s="24">
        <v>11500001930</v>
      </c>
      <c r="E83" s="23" t="s">
        <v>157</v>
      </c>
      <c r="F83" s="200" t="s">
        <v>156</v>
      </c>
      <c r="G83" s="199">
        <v>15754</v>
      </c>
    </row>
    <row r="84" spans="1:12" x14ac:dyDescent="0.25">
      <c r="A84" s="10"/>
      <c r="B84" s="73">
        <v>41740</v>
      </c>
      <c r="C84" s="25" t="s">
        <v>162</v>
      </c>
      <c r="D84" s="24">
        <v>11500001931</v>
      </c>
      <c r="E84" s="23" t="s">
        <v>157</v>
      </c>
      <c r="F84" s="200" t="s">
        <v>156</v>
      </c>
      <c r="G84" s="199">
        <v>21975</v>
      </c>
    </row>
    <row r="85" spans="1:12" x14ac:dyDescent="0.25">
      <c r="A85" s="10"/>
      <c r="B85" s="73">
        <v>41740</v>
      </c>
      <c r="C85" s="25" t="s">
        <v>161</v>
      </c>
      <c r="D85" s="24">
        <v>11500001932</v>
      </c>
      <c r="E85" s="23" t="s">
        <v>157</v>
      </c>
      <c r="F85" s="200" t="s">
        <v>156</v>
      </c>
      <c r="G85" s="199">
        <v>2990</v>
      </c>
    </row>
    <row r="86" spans="1:12" x14ac:dyDescent="0.25">
      <c r="A86" s="10"/>
      <c r="B86" s="73">
        <v>41744</v>
      </c>
      <c r="C86" s="25" t="s">
        <v>160</v>
      </c>
      <c r="D86" s="24">
        <v>11500001933</v>
      </c>
      <c r="E86" s="23" t="s">
        <v>157</v>
      </c>
      <c r="F86" s="200" t="s">
        <v>156</v>
      </c>
      <c r="G86" s="199">
        <v>16328.5</v>
      </c>
    </row>
    <row r="87" spans="1:12" x14ac:dyDescent="0.25">
      <c r="A87" s="10"/>
      <c r="B87" s="73">
        <v>41744</v>
      </c>
      <c r="C87" s="25" t="s">
        <v>159</v>
      </c>
      <c r="D87" s="24">
        <v>11500001934</v>
      </c>
      <c r="E87" s="23" t="s">
        <v>157</v>
      </c>
      <c r="F87" s="200" t="s">
        <v>156</v>
      </c>
      <c r="G87" s="199">
        <v>18520</v>
      </c>
    </row>
    <row r="88" spans="1:12" x14ac:dyDescent="0.25">
      <c r="A88" s="10"/>
      <c r="B88" s="73">
        <v>41744</v>
      </c>
      <c r="C88" s="25" t="s">
        <v>158</v>
      </c>
      <c r="D88" s="24">
        <v>11500001935</v>
      </c>
      <c r="E88" s="23" t="s">
        <v>157</v>
      </c>
      <c r="F88" s="200" t="s">
        <v>156</v>
      </c>
      <c r="G88" s="199">
        <v>3179</v>
      </c>
    </row>
    <row r="89" spans="1:12" ht="15.75" x14ac:dyDescent="0.25">
      <c r="A89" s="10"/>
      <c r="B89" s="73"/>
      <c r="C89" s="189"/>
      <c r="D89" s="57"/>
      <c r="E89" s="198"/>
      <c r="F89" s="197" t="s">
        <v>23</v>
      </c>
      <c r="G89" s="196">
        <f>SUM(G80:G88)</f>
        <v>118365.5</v>
      </c>
    </row>
    <row r="90" spans="1:12" x14ac:dyDescent="0.25">
      <c r="A90" s="10"/>
      <c r="B90" s="186"/>
      <c r="C90" s="195"/>
      <c r="D90" s="184"/>
      <c r="E90" s="194" t="s">
        <v>152</v>
      </c>
      <c r="F90" s="193"/>
      <c r="G90" s="192"/>
    </row>
    <row r="91" spans="1:12" x14ac:dyDescent="0.25">
      <c r="A91" s="10"/>
      <c r="B91" s="73">
        <v>42242</v>
      </c>
      <c r="C91" s="29" t="s">
        <v>155</v>
      </c>
      <c r="D91" s="24">
        <v>11500000374</v>
      </c>
      <c r="E91" s="59" t="s">
        <v>152</v>
      </c>
      <c r="F91" s="191" t="s">
        <v>151</v>
      </c>
      <c r="G91" s="190">
        <v>48380</v>
      </c>
    </row>
    <row r="92" spans="1:12" x14ac:dyDescent="0.25">
      <c r="A92" s="10"/>
      <c r="B92" s="73">
        <v>42385</v>
      </c>
      <c r="C92" s="29" t="s">
        <v>154</v>
      </c>
      <c r="D92" s="24">
        <v>11500000375</v>
      </c>
      <c r="E92" s="59" t="s">
        <v>152</v>
      </c>
      <c r="F92" s="191" t="s">
        <v>151</v>
      </c>
      <c r="G92" s="190">
        <v>73160</v>
      </c>
    </row>
    <row r="93" spans="1:12" x14ac:dyDescent="0.25">
      <c r="A93" s="10"/>
      <c r="B93" s="73">
        <v>42533</v>
      </c>
      <c r="C93" s="29" t="s">
        <v>153</v>
      </c>
      <c r="D93" s="24">
        <v>11500000001</v>
      </c>
      <c r="E93" s="59" t="s">
        <v>152</v>
      </c>
      <c r="F93" s="191" t="s">
        <v>151</v>
      </c>
      <c r="G93" s="190">
        <v>115168</v>
      </c>
      <c r="L93" t="s">
        <v>1</v>
      </c>
    </row>
    <row r="94" spans="1:12" x14ac:dyDescent="0.25">
      <c r="A94" s="10"/>
      <c r="B94" s="73"/>
      <c r="C94" s="189"/>
      <c r="D94" s="57"/>
      <c r="E94" s="85"/>
      <c r="F94" s="188" t="s">
        <v>23</v>
      </c>
      <c r="G94" s="88">
        <f>SUM(G91:G93)</f>
        <v>236708</v>
      </c>
    </row>
    <row r="95" spans="1:12" x14ac:dyDescent="0.25">
      <c r="A95" s="10"/>
      <c r="B95" s="180"/>
      <c r="C95" s="179"/>
      <c r="D95" s="187"/>
      <c r="E95" s="177" t="s">
        <v>150</v>
      </c>
      <c r="F95" s="176"/>
      <c r="G95" s="175"/>
      <c r="I95" s="55"/>
    </row>
    <row r="96" spans="1:12" x14ac:dyDescent="0.25">
      <c r="A96" s="10"/>
      <c r="B96" s="73">
        <v>42697</v>
      </c>
      <c r="C96" s="29" t="s">
        <v>34</v>
      </c>
      <c r="D96" s="24">
        <v>11501510089</v>
      </c>
      <c r="E96" s="59" t="s">
        <v>150</v>
      </c>
      <c r="F96" s="72" t="s">
        <v>149</v>
      </c>
      <c r="G96" s="71">
        <v>4602</v>
      </c>
      <c r="I96" s="55"/>
    </row>
    <row r="97" spans="1:9" ht="15.75" x14ac:dyDescent="0.25">
      <c r="A97" s="10"/>
      <c r="B97" s="73"/>
      <c r="C97" s="25"/>
      <c r="D97" s="24"/>
      <c r="E97" s="39"/>
      <c r="F97" s="128" t="s">
        <v>23</v>
      </c>
      <c r="G97" s="21">
        <f>G96</f>
        <v>4602</v>
      </c>
      <c r="I97" s="55"/>
    </row>
    <row r="98" spans="1:9" x14ac:dyDescent="0.25">
      <c r="A98" s="10"/>
      <c r="B98" s="186"/>
      <c r="C98" s="185"/>
      <c r="D98" s="184"/>
      <c r="E98" s="183" t="s">
        <v>146</v>
      </c>
      <c r="F98" s="182"/>
      <c r="G98" s="181"/>
    </row>
    <row r="99" spans="1:9" x14ac:dyDescent="0.25">
      <c r="A99" s="10"/>
      <c r="B99" s="73">
        <v>45880</v>
      </c>
      <c r="C99" s="141" t="s">
        <v>148</v>
      </c>
      <c r="D99" s="24" t="s">
        <v>147</v>
      </c>
      <c r="E99" s="23" t="s">
        <v>146</v>
      </c>
      <c r="F99" s="41" t="s">
        <v>145</v>
      </c>
      <c r="G99" s="32">
        <v>39176</v>
      </c>
    </row>
    <row r="100" spans="1:9" ht="15.75" x14ac:dyDescent="0.25">
      <c r="A100" s="10"/>
      <c r="B100" s="73"/>
      <c r="C100" s="25"/>
      <c r="D100" s="24"/>
      <c r="E100" s="39"/>
      <c r="F100" s="128" t="s">
        <v>23</v>
      </c>
      <c r="G100" s="21">
        <f>G99</f>
        <v>39176</v>
      </c>
    </row>
    <row r="101" spans="1:9" x14ac:dyDescent="0.25">
      <c r="A101" s="10"/>
      <c r="B101" s="180"/>
      <c r="C101" s="179"/>
      <c r="D101" s="178"/>
      <c r="E101" s="177" t="s">
        <v>144</v>
      </c>
      <c r="F101" s="176"/>
      <c r="G101" s="175"/>
    </row>
    <row r="102" spans="1:9" x14ac:dyDescent="0.25">
      <c r="A102" s="10"/>
      <c r="B102" s="73">
        <v>45919</v>
      </c>
      <c r="C102" s="29" t="s">
        <v>143</v>
      </c>
      <c r="D102" s="24" t="s">
        <v>142</v>
      </c>
      <c r="E102" s="59" t="s">
        <v>141</v>
      </c>
      <c r="F102" s="72" t="s">
        <v>140</v>
      </c>
      <c r="G102" s="71">
        <v>29736</v>
      </c>
    </row>
    <row r="103" spans="1:9" ht="15.75" x14ac:dyDescent="0.25">
      <c r="A103" s="10"/>
      <c r="B103" s="73"/>
      <c r="C103" s="25"/>
      <c r="D103" s="57"/>
      <c r="E103" s="39"/>
      <c r="F103" s="128" t="s">
        <v>23</v>
      </c>
      <c r="G103" s="21">
        <f>G102</f>
        <v>29736</v>
      </c>
    </row>
    <row r="104" spans="1:9" ht="30" customHeight="1" x14ac:dyDescent="0.25">
      <c r="A104" s="10"/>
      <c r="B104" s="174"/>
      <c r="C104" s="173"/>
      <c r="D104" s="172"/>
      <c r="E104" s="171" t="s">
        <v>137</v>
      </c>
      <c r="F104" s="170"/>
      <c r="G104" s="169"/>
    </row>
    <row r="105" spans="1:9" ht="15" customHeight="1" x14ac:dyDescent="0.25">
      <c r="A105" s="10"/>
      <c r="B105" s="73">
        <v>45922</v>
      </c>
      <c r="C105" s="168" t="s">
        <v>139</v>
      </c>
      <c r="D105" s="57" t="s">
        <v>138</v>
      </c>
      <c r="E105" s="39" t="s">
        <v>137</v>
      </c>
      <c r="F105" s="167" t="s">
        <v>136</v>
      </c>
      <c r="G105" s="70">
        <v>75799.92</v>
      </c>
    </row>
    <row r="106" spans="1:9" ht="15.75" customHeight="1" x14ac:dyDescent="0.25">
      <c r="A106" s="10"/>
      <c r="B106" s="73"/>
      <c r="C106" s="25"/>
      <c r="D106" s="57"/>
      <c r="E106" s="39"/>
      <c r="F106" s="128" t="s">
        <v>23</v>
      </c>
      <c r="G106" s="21">
        <f>G105</f>
        <v>75799.92</v>
      </c>
    </row>
    <row r="107" spans="1:9" x14ac:dyDescent="0.25">
      <c r="A107" s="10"/>
      <c r="B107" s="166"/>
      <c r="C107" s="165"/>
      <c r="D107" s="164"/>
      <c r="E107" s="163" t="s">
        <v>130</v>
      </c>
      <c r="F107" s="162"/>
      <c r="G107" s="161"/>
    </row>
    <row r="108" spans="1:9" x14ac:dyDescent="0.25">
      <c r="A108" s="10"/>
      <c r="B108" s="73">
        <v>42143</v>
      </c>
      <c r="C108" s="25" t="s">
        <v>135</v>
      </c>
      <c r="D108" s="24">
        <v>11500019398</v>
      </c>
      <c r="E108" s="23" t="s">
        <v>130</v>
      </c>
      <c r="F108" s="41" t="s">
        <v>129</v>
      </c>
      <c r="G108" s="40">
        <v>5700</v>
      </c>
    </row>
    <row r="109" spans="1:9" x14ac:dyDescent="0.25">
      <c r="A109" s="10"/>
      <c r="B109" s="73">
        <v>42193</v>
      </c>
      <c r="C109" s="25" t="s">
        <v>134</v>
      </c>
      <c r="D109" s="24">
        <v>11500019704</v>
      </c>
      <c r="E109" s="23" t="s">
        <v>130</v>
      </c>
      <c r="F109" s="41" t="s">
        <v>129</v>
      </c>
      <c r="G109" s="40">
        <v>3029</v>
      </c>
    </row>
    <row r="110" spans="1:9" x14ac:dyDescent="0.25">
      <c r="A110" s="10"/>
      <c r="B110" s="73">
        <v>42247</v>
      </c>
      <c r="C110" s="25" t="s">
        <v>133</v>
      </c>
      <c r="D110" s="24">
        <v>11500020604</v>
      </c>
      <c r="E110" s="23" t="s">
        <v>130</v>
      </c>
      <c r="F110" s="41" t="s">
        <v>129</v>
      </c>
      <c r="G110" s="32">
        <v>28648.44</v>
      </c>
    </row>
    <row r="111" spans="1:9" x14ac:dyDescent="0.25">
      <c r="A111" s="10"/>
      <c r="B111" s="73">
        <v>42359</v>
      </c>
      <c r="C111" s="25" t="s">
        <v>132</v>
      </c>
      <c r="D111" s="24">
        <v>11500020825</v>
      </c>
      <c r="E111" s="23" t="s">
        <v>130</v>
      </c>
      <c r="F111" s="41" t="s">
        <v>129</v>
      </c>
      <c r="G111" s="40">
        <v>39868.5</v>
      </c>
    </row>
    <row r="112" spans="1:9" x14ac:dyDescent="0.25">
      <c r="A112" s="10"/>
      <c r="B112" s="73">
        <v>42403</v>
      </c>
      <c r="C112" s="25" t="s">
        <v>131</v>
      </c>
      <c r="D112" s="24">
        <v>11500025310</v>
      </c>
      <c r="E112" s="23" t="s">
        <v>130</v>
      </c>
      <c r="F112" s="41" t="s">
        <v>129</v>
      </c>
      <c r="G112" s="32">
        <v>26525</v>
      </c>
    </row>
    <row r="113" spans="1:9" ht="15.75" x14ac:dyDescent="0.25">
      <c r="A113" s="10"/>
      <c r="B113" s="73"/>
      <c r="C113" s="25"/>
      <c r="D113" s="24"/>
      <c r="E113" s="23"/>
      <c r="F113" s="154" t="s">
        <v>23</v>
      </c>
      <c r="G113" s="21">
        <f>G108+G109+G110+G111+G112</f>
        <v>103770.94</v>
      </c>
    </row>
    <row r="114" spans="1:9" ht="15.75" x14ac:dyDescent="0.25">
      <c r="A114" s="10"/>
      <c r="B114" s="160"/>
      <c r="C114" s="159"/>
      <c r="D114" s="158"/>
      <c r="E114" s="157" t="s">
        <v>128</v>
      </c>
      <c r="F114" s="156"/>
      <c r="G114" s="155"/>
    </row>
    <row r="115" spans="1:9" x14ac:dyDescent="0.25">
      <c r="A115" s="10"/>
      <c r="B115" s="73">
        <v>44043</v>
      </c>
      <c r="C115" s="29" t="s">
        <v>127</v>
      </c>
      <c r="D115" s="24" t="s">
        <v>126</v>
      </c>
      <c r="E115" s="59" t="s">
        <v>125</v>
      </c>
      <c r="F115" s="72" t="s">
        <v>124</v>
      </c>
      <c r="G115" s="71">
        <v>30500</v>
      </c>
    </row>
    <row r="116" spans="1:9" ht="15.75" x14ac:dyDescent="0.25">
      <c r="A116" s="10"/>
      <c r="B116" s="73"/>
      <c r="C116" s="25"/>
      <c r="D116" s="57"/>
      <c r="E116" s="23"/>
      <c r="F116" s="154" t="s">
        <v>23</v>
      </c>
      <c r="G116" s="21">
        <f>G115</f>
        <v>30500</v>
      </c>
    </row>
    <row r="117" spans="1:9" x14ac:dyDescent="0.25">
      <c r="A117" s="10"/>
      <c r="B117" s="153"/>
      <c r="C117" s="152"/>
      <c r="D117" s="151"/>
      <c r="E117" s="150" t="s">
        <v>122</v>
      </c>
      <c r="F117" s="149"/>
      <c r="G117" s="148"/>
    </row>
    <row r="118" spans="1:9" ht="12" customHeight="1" x14ac:dyDescent="0.25">
      <c r="A118" s="10"/>
      <c r="B118" s="73">
        <v>44077</v>
      </c>
      <c r="C118" s="25" t="s">
        <v>123</v>
      </c>
      <c r="D118" s="57"/>
      <c r="E118" s="23" t="s">
        <v>122</v>
      </c>
      <c r="F118" s="41" t="s">
        <v>121</v>
      </c>
      <c r="G118" s="40">
        <v>2500</v>
      </c>
    </row>
    <row r="119" spans="1:9" ht="16.5" customHeight="1" x14ac:dyDescent="0.25">
      <c r="A119" s="10"/>
      <c r="B119" s="73"/>
      <c r="C119" s="25"/>
      <c r="D119" s="57"/>
      <c r="E119" s="39"/>
      <c r="F119" s="128" t="s">
        <v>23</v>
      </c>
      <c r="G119" s="21">
        <f>G118</f>
        <v>2500</v>
      </c>
      <c r="I119" s="8"/>
    </row>
    <row r="120" spans="1:9" x14ac:dyDescent="0.25">
      <c r="A120" s="10"/>
      <c r="B120" s="147"/>
      <c r="C120" s="146"/>
      <c r="D120" s="145"/>
      <c r="E120" s="144" t="s">
        <v>120</v>
      </c>
      <c r="F120" s="143"/>
      <c r="G120" s="143"/>
    </row>
    <row r="121" spans="1:9" x14ac:dyDescent="0.25">
      <c r="A121" s="10"/>
      <c r="B121" s="142">
        <v>45919</v>
      </c>
      <c r="C121" s="141" t="s">
        <v>119</v>
      </c>
      <c r="D121" s="140" t="s">
        <v>118</v>
      </c>
      <c r="E121" s="59" t="s">
        <v>115</v>
      </c>
      <c r="F121" s="139" t="s">
        <v>114</v>
      </c>
      <c r="G121" s="71">
        <v>500</v>
      </c>
    </row>
    <row r="122" spans="1:9" x14ac:dyDescent="0.25">
      <c r="A122" s="10"/>
      <c r="B122" s="73">
        <v>45929</v>
      </c>
      <c r="C122" s="59" t="s">
        <v>117</v>
      </c>
      <c r="D122" s="60" t="s">
        <v>116</v>
      </c>
      <c r="E122" s="59" t="s">
        <v>115</v>
      </c>
      <c r="F122" s="139" t="s">
        <v>114</v>
      </c>
      <c r="G122" s="71">
        <v>75000</v>
      </c>
    </row>
    <row r="123" spans="1:9" x14ac:dyDescent="0.25">
      <c r="A123" s="10"/>
      <c r="B123" s="73"/>
      <c r="C123" s="25"/>
      <c r="D123" s="57"/>
      <c r="E123" s="39"/>
      <c r="F123" s="81" t="s">
        <v>23</v>
      </c>
      <c r="G123" s="138">
        <f>SUM(G121:G122)</f>
        <v>75500</v>
      </c>
    </row>
    <row r="124" spans="1:9" x14ac:dyDescent="0.25">
      <c r="A124" s="10"/>
      <c r="B124" s="137"/>
      <c r="C124" s="136"/>
      <c r="D124" s="135"/>
      <c r="E124" s="134" t="s">
        <v>111</v>
      </c>
      <c r="F124" s="133"/>
      <c r="G124" s="132"/>
    </row>
    <row r="125" spans="1:9" x14ac:dyDescent="0.25">
      <c r="A125" s="10"/>
      <c r="B125" s="73">
        <v>45923</v>
      </c>
      <c r="C125" s="111" t="s">
        <v>113</v>
      </c>
      <c r="D125" s="111" t="s">
        <v>112</v>
      </c>
      <c r="E125" s="131" t="s">
        <v>111</v>
      </c>
      <c r="F125" s="130" t="s">
        <v>110</v>
      </c>
      <c r="G125" s="129">
        <v>10240</v>
      </c>
      <c r="I125" s="3"/>
    </row>
    <row r="126" spans="1:9" ht="15.75" x14ac:dyDescent="0.25">
      <c r="A126" s="10"/>
      <c r="B126" s="73"/>
      <c r="C126" s="25"/>
      <c r="D126" s="24"/>
      <c r="E126" s="39"/>
      <c r="F126" s="128" t="s">
        <v>23</v>
      </c>
      <c r="G126" s="70">
        <f>G125</f>
        <v>10240</v>
      </c>
    </row>
    <row r="127" spans="1:9" ht="15.75" x14ac:dyDescent="0.25">
      <c r="A127" s="10"/>
      <c r="B127" s="127"/>
      <c r="C127" s="126"/>
      <c r="D127" s="125"/>
      <c r="E127" s="124" t="s">
        <v>107</v>
      </c>
      <c r="F127" s="123"/>
      <c r="G127" s="122"/>
    </row>
    <row r="128" spans="1:9" x14ac:dyDescent="0.25">
      <c r="A128" s="10"/>
      <c r="B128" s="73">
        <v>44327</v>
      </c>
      <c r="C128" s="29" t="s">
        <v>109</v>
      </c>
      <c r="D128" s="24" t="s">
        <v>108</v>
      </c>
      <c r="E128" s="59" t="s">
        <v>107</v>
      </c>
      <c r="F128" s="84" t="s">
        <v>106</v>
      </c>
      <c r="G128" s="83">
        <v>1298</v>
      </c>
    </row>
    <row r="129" spans="1:7" ht="15.75" x14ac:dyDescent="0.25">
      <c r="A129" s="10"/>
      <c r="B129" s="73"/>
      <c r="C129" s="25"/>
      <c r="D129" s="24"/>
      <c r="E129" s="39"/>
      <c r="F129" s="81" t="s">
        <v>23</v>
      </c>
      <c r="G129" s="21">
        <f>G128</f>
        <v>1298</v>
      </c>
    </row>
    <row r="130" spans="1:7" x14ac:dyDescent="0.25">
      <c r="A130" s="10"/>
      <c r="B130" s="121"/>
      <c r="C130" s="120"/>
      <c r="D130" s="119"/>
      <c r="E130" s="118" t="s">
        <v>103</v>
      </c>
      <c r="F130" s="117"/>
      <c r="G130" s="116"/>
    </row>
    <row r="131" spans="1:7" x14ac:dyDescent="0.25">
      <c r="A131" s="10"/>
      <c r="B131" s="113">
        <v>42489</v>
      </c>
      <c r="C131" s="115" t="s">
        <v>104</v>
      </c>
      <c r="D131" s="24">
        <v>11500000323</v>
      </c>
      <c r="E131" s="23" t="s">
        <v>103</v>
      </c>
      <c r="F131" s="41" t="s">
        <v>102</v>
      </c>
      <c r="G131" s="114">
        <v>17700</v>
      </c>
    </row>
    <row r="132" spans="1:7" x14ac:dyDescent="0.25">
      <c r="A132" s="10"/>
      <c r="B132" s="113">
        <v>42496</v>
      </c>
      <c r="C132" s="25" t="s">
        <v>104</v>
      </c>
      <c r="D132" s="24">
        <v>11500000324</v>
      </c>
      <c r="E132" s="23" t="s">
        <v>103</v>
      </c>
      <c r="F132" s="41" t="s">
        <v>102</v>
      </c>
      <c r="G132" s="114">
        <v>10620</v>
      </c>
    </row>
    <row r="133" spans="1:7" x14ac:dyDescent="0.25">
      <c r="A133" s="10"/>
      <c r="B133" s="113">
        <v>42543</v>
      </c>
      <c r="C133" s="25" t="s">
        <v>104</v>
      </c>
      <c r="D133" s="24">
        <v>11500000331</v>
      </c>
      <c r="E133" s="23" t="s">
        <v>103</v>
      </c>
      <c r="F133" s="41" t="s">
        <v>102</v>
      </c>
      <c r="G133" s="114">
        <v>13275</v>
      </c>
    </row>
    <row r="134" spans="1:7" x14ac:dyDescent="0.25">
      <c r="A134" s="10"/>
      <c r="B134" s="113">
        <v>42551</v>
      </c>
      <c r="C134" s="25" t="s">
        <v>104</v>
      </c>
      <c r="D134" s="24">
        <v>11500000332</v>
      </c>
      <c r="E134" s="23" t="s">
        <v>103</v>
      </c>
      <c r="F134" s="41" t="s">
        <v>102</v>
      </c>
      <c r="G134" s="114">
        <v>13275</v>
      </c>
    </row>
    <row r="135" spans="1:7" x14ac:dyDescent="0.25">
      <c r="A135" s="10"/>
      <c r="B135" s="113">
        <v>42685</v>
      </c>
      <c r="C135" s="25" t="s">
        <v>104</v>
      </c>
      <c r="D135" s="24">
        <v>11500000351</v>
      </c>
      <c r="E135" s="23" t="s">
        <v>103</v>
      </c>
      <c r="F135" s="41" t="s">
        <v>102</v>
      </c>
      <c r="G135" s="114">
        <v>8850</v>
      </c>
    </row>
    <row r="136" spans="1:7" x14ac:dyDescent="0.25">
      <c r="A136" s="10"/>
      <c r="B136" s="113">
        <v>42690</v>
      </c>
      <c r="C136" s="25" t="s">
        <v>104</v>
      </c>
      <c r="D136" s="24">
        <v>11500000352</v>
      </c>
      <c r="E136" s="23" t="s">
        <v>103</v>
      </c>
      <c r="F136" s="41" t="s">
        <v>102</v>
      </c>
      <c r="G136" s="114">
        <v>8850</v>
      </c>
    </row>
    <row r="137" spans="1:7" x14ac:dyDescent="0.25">
      <c r="A137" s="10"/>
      <c r="B137" s="113">
        <v>42696</v>
      </c>
      <c r="C137" s="25" t="s">
        <v>104</v>
      </c>
      <c r="D137" s="24">
        <v>11500000353</v>
      </c>
      <c r="E137" s="23" t="s">
        <v>103</v>
      </c>
      <c r="F137" s="41" t="s">
        <v>102</v>
      </c>
      <c r="G137" s="114">
        <v>10620</v>
      </c>
    </row>
    <row r="138" spans="1:7" x14ac:dyDescent="0.25">
      <c r="A138" s="10"/>
      <c r="B138" s="113">
        <v>42705</v>
      </c>
      <c r="C138" s="25" t="s">
        <v>104</v>
      </c>
      <c r="D138" s="24">
        <v>11500000356</v>
      </c>
      <c r="E138" s="23" t="s">
        <v>103</v>
      </c>
      <c r="F138" s="41" t="s">
        <v>102</v>
      </c>
      <c r="G138" s="114">
        <v>13275</v>
      </c>
    </row>
    <row r="139" spans="1:7" x14ac:dyDescent="0.25">
      <c r="A139" s="10"/>
      <c r="B139" s="113">
        <v>42719</v>
      </c>
      <c r="C139" s="25" t="s">
        <v>104</v>
      </c>
      <c r="D139" s="24">
        <v>11500010000</v>
      </c>
      <c r="E139" s="23" t="s">
        <v>103</v>
      </c>
      <c r="F139" s="41" t="s">
        <v>105</v>
      </c>
      <c r="G139" s="114">
        <v>7500</v>
      </c>
    </row>
    <row r="140" spans="1:7" x14ac:dyDescent="0.25">
      <c r="A140" s="10"/>
      <c r="B140" s="113">
        <v>42551</v>
      </c>
      <c r="C140" s="115" t="s">
        <v>104</v>
      </c>
      <c r="D140" s="24" t="s">
        <v>34</v>
      </c>
      <c r="E140" s="23" t="s">
        <v>103</v>
      </c>
      <c r="F140" s="41" t="s">
        <v>102</v>
      </c>
      <c r="G140" s="114">
        <v>3200</v>
      </c>
    </row>
    <row r="141" spans="1:7" ht="15.75" x14ac:dyDescent="0.25">
      <c r="A141" s="10"/>
      <c r="B141" s="113"/>
      <c r="C141" s="25"/>
      <c r="D141" s="67"/>
      <c r="E141" s="39"/>
      <c r="F141" s="81" t="s">
        <v>23</v>
      </c>
      <c r="G141" s="21">
        <f>SUM(G131:G140)</f>
        <v>107165</v>
      </c>
    </row>
    <row r="142" spans="1:7" ht="15.75" x14ac:dyDescent="0.25">
      <c r="A142" s="10"/>
      <c r="B142" s="87"/>
      <c r="C142" s="65"/>
      <c r="D142" s="64"/>
      <c r="E142" s="63" t="s">
        <v>99</v>
      </c>
      <c r="F142" s="62"/>
      <c r="G142" s="61"/>
    </row>
    <row r="143" spans="1:7" x14ac:dyDescent="0.25">
      <c r="A143" s="10"/>
      <c r="B143" s="112">
        <v>45923</v>
      </c>
      <c r="C143" s="111" t="s">
        <v>101</v>
      </c>
      <c r="D143" s="111" t="s">
        <v>100</v>
      </c>
      <c r="E143" s="85" t="s">
        <v>99</v>
      </c>
      <c r="F143" s="84" t="s">
        <v>98</v>
      </c>
      <c r="G143" s="110">
        <v>62100</v>
      </c>
    </row>
    <row r="144" spans="1:7" ht="15.75" x14ac:dyDescent="0.25">
      <c r="A144" s="10"/>
      <c r="B144" s="73"/>
      <c r="C144" s="25"/>
      <c r="D144" s="24"/>
      <c r="E144" s="39"/>
      <c r="F144" s="22" t="s">
        <v>23</v>
      </c>
      <c r="G144" s="21">
        <f>G143</f>
        <v>62100</v>
      </c>
    </row>
    <row r="145" spans="1:7" x14ac:dyDescent="0.25">
      <c r="A145" s="10"/>
      <c r="B145" s="109"/>
      <c r="C145" s="108"/>
      <c r="D145" s="107"/>
      <c r="E145" s="106" t="s">
        <v>93</v>
      </c>
      <c r="F145" s="105"/>
      <c r="G145" s="104"/>
    </row>
    <row r="146" spans="1:7" ht="15" customHeight="1" x14ac:dyDescent="0.25">
      <c r="A146" s="10"/>
      <c r="B146" s="73">
        <v>42488</v>
      </c>
      <c r="C146" s="25" t="s">
        <v>97</v>
      </c>
      <c r="D146" s="24" t="s">
        <v>96</v>
      </c>
      <c r="E146" s="23" t="s">
        <v>93</v>
      </c>
      <c r="F146" s="41" t="s">
        <v>95</v>
      </c>
      <c r="G146" s="103">
        <v>5245.28</v>
      </c>
    </row>
    <row r="147" spans="1:7" ht="11.25" customHeight="1" x14ac:dyDescent="0.25">
      <c r="A147" s="10"/>
      <c r="B147" s="73">
        <v>42747</v>
      </c>
      <c r="C147" s="25" t="s">
        <v>94</v>
      </c>
      <c r="D147" s="24">
        <v>11500002525</v>
      </c>
      <c r="E147" s="23" t="s">
        <v>93</v>
      </c>
      <c r="F147" s="41" t="s">
        <v>92</v>
      </c>
      <c r="G147" s="103">
        <v>425</v>
      </c>
    </row>
    <row r="148" spans="1:7" ht="15.75" x14ac:dyDescent="0.25">
      <c r="A148" s="10"/>
      <c r="B148" s="73"/>
      <c r="C148" s="25"/>
      <c r="D148" s="24"/>
      <c r="E148" s="39"/>
      <c r="F148" s="22" t="s">
        <v>23</v>
      </c>
      <c r="G148" s="21">
        <f>G146+G147</f>
        <v>5670.28</v>
      </c>
    </row>
    <row r="149" spans="1:7" x14ac:dyDescent="0.25">
      <c r="A149" s="10"/>
      <c r="B149" s="102"/>
      <c r="C149" s="101"/>
      <c r="D149" s="100"/>
      <c r="E149" s="99" t="s">
        <v>84</v>
      </c>
      <c r="F149" s="98"/>
      <c r="G149" s="97"/>
    </row>
    <row r="150" spans="1:7" x14ac:dyDescent="0.25">
      <c r="A150" s="10"/>
      <c r="B150" s="73">
        <v>43196</v>
      </c>
      <c r="C150" s="29" t="s">
        <v>91</v>
      </c>
      <c r="D150" s="24" t="s">
        <v>90</v>
      </c>
      <c r="E150" s="59" t="s">
        <v>84</v>
      </c>
      <c r="F150" s="72" t="s">
        <v>89</v>
      </c>
      <c r="G150" s="83">
        <v>31736</v>
      </c>
    </row>
    <row r="151" spans="1:7" x14ac:dyDescent="0.25">
      <c r="A151" s="10"/>
      <c r="B151" s="73">
        <v>43222</v>
      </c>
      <c r="C151" s="29" t="s">
        <v>88</v>
      </c>
      <c r="D151" s="24" t="s">
        <v>87</v>
      </c>
      <c r="E151" s="59" t="s">
        <v>84</v>
      </c>
      <c r="F151" s="72" t="s">
        <v>72</v>
      </c>
      <c r="G151" s="83">
        <v>18250</v>
      </c>
    </row>
    <row r="152" spans="1:7" x14ac:dyDescent="0.25">
      <c r="A152" s="10"/>
      <c r="B152" s="73">
        <v>43410</v>
      </c>
      <c r="C152" s="29" t="s">
        <v>86</v>
      </c>
      <c r="D152" s="24" t="s">
        <v>85</v>
      </c>
      <c r="E152" s="59" t="s">
        <v>84</v>
      </c>
      <c r="F152" s="72" t="s">
        <v>83</v>
      </c>
      <c r="G152" s="83">
        <v>1504</v>
      </c>
    </row>
    <row r="153" spans="1:7" ht="15.75" x14ac:dyDescent="0.25">
      <c r="A153" s="10"/>
      <c r="B153" s="73"/>
      <c r="C153" s="25"/>
      <c r="D153" s="57"/>
      <c r="E153" s="39"/>
      <c r="F153" s="22" t="s">
        <v>23</v>
      </c>
      <c r="G153" s="21">
        <f>G150+G151+G152</f>
        <v>51490</v>
      </c>
    </row>
    <row r="154" spans="1:7" ht="15.75" x14ac:dyDescent="0.25">
      <c r="A154" s="10"/>
      <c r="B154" s="96"/>
      <c r="C154" s="95"/>
      <c r="D154" s="94"/>
      <c r="E154" s="93" t="s">
        <v>78</v>
      </c>
      <c r="F154" s="92"/>
      <c r="G154" s="91"/>
    </row>
    <row r="155" spans="1:7" x14ac:dyDescent="0.25">
      <c r="A155" s="10"/>
      <c r="B155" s="73">
        <v>45905</v>
      </c>
      <c r="C155" s="90" t="s">
        <v>82</v>
      </c>
      <c r="D155" s="57" t="s">
        <v>81</v>
      </c>
      <c r="E155" s="39" t="s">
        <v>78</v>
      </c>
      <c r="F155" s="39" t="s">
        <v>66</v>
      </c>
      <c r="G155" s="89">
        <v>6000</v>
      </c>
    </row>
    <row r="156" spans="1:7" x14ac:dyDescent="0.25">
      <c r="A156" s="10"/>
      <c r="B156" s="73">
        <v>45908</v>
      </c>
      <c r="C156" s="90" t="s">
        <v>80</v>
      </c>
      <c r="D156" s="57" t="s">
        <v>79</v>
      </c>
      <c r="E156" s="39" t="s">
        <v>78</v>
      </c>
      <c r="F156" s="39" t="s">
        <v>66</v>
      </c>
      <c r="G156" s="89">
        <v>4300</v>
      </c>
    </row>
    <row r="157" spans="1:7" ht="15.75" x14ac:dyDescent="0.25">
      <c r="A157" s="10"/>
      <c r="B157" s="73"/>
      <c r="C157" s="25"/>
      <c r="D157" s="57"/>
      <c r="E157" s="39"/>
      <c r="F157" s="22" t="s">
        <v>23</v>
      </c>
      <c r="G157" s="88">
        <f>+G155+G156</f>
        <v>10300</v>
      </c>
    </row>
    <row r="158" spans="1:7" ht="15.75" x14ac:dyDescent="0.25">
      <c r="A158" s="10"/>
      <c r="B158" s="87"/>
      <c r="C158" s="65"/>
      <c r="D158" s="86"/>
      <c r="E158" s="63" t="s">
        <v>76</v>
      </c>
      <c r="F158" s="62"/>
      <c r="G158" s="61"/>
    </row>
    <row r="159" spans="1:7" x14ac:dyDescent="0.25">
      <c r="A159" s="10"/>
      <c r="B159" s="73">
        <v>42544</v>
      </c>
      <c r="C159" s="29" t="s">
        <v>77</v>
      </c>
      <c r="D159" s="24">
        <v>11500005595</v>
      </c>
      <c r="E159" s="85" t="s">
        <v>76</v>
      </c>
      <c r="F159" s="84" t="s">
        <v>72</v>
      </c>
      <c r="G159" s="83">
        <v>167230.35</v>
      </c>
    </row>
    <row r="160" spans="1:7" ht="15.75" x14ac:dyDescent="0.25">
      <c r="A160" s="10"/>
      <c r="B160" s="73"/>
      <c r="C160" s="25"/>
      <c r="D160" s="57"/>
      <c r="E160" s="39"/>
      <c r="F160" s="22" t="s">
        <v>23</v>
      </c>
      <c r="G160" s="21">
        <f>G159</f>
        <v>167230.35</v>
      </c>
    </row>
    <row r="161" spans="1:9" ht="15.75" x14ac:dyDescent="0.25">
      <c r="A161" s="10"/>
      <c r="B161" s="82"/>
      <c r="C161" s="53"/>
      <c r="D161" s="52"/>
      <c r="E161" s="51" t="s">
        <v>73</v>
      </c>
      <c r="F161" s="50"/>
      <c r="G161" s="49"/>
    </row>
    <row r="162" spans="1:9" x14ac:dyDescent="0.25">
      <c r="A162" s="10"/>
      <c r="B162" s="73">
        <v>45919</v>
      </c>
      <c r="C162" s="25" t="s">
        <v>75</v>
      </c>
      <c r="D162" s="57" t="s">
        <v>74</v>
      </c>
      <c r="E162" s="23" t="s">
        <v>73</v>
      </c>
      <c r="F162" s="81" t="s">
        <v>72</v>
      </c>
      <c r="G162" s="32">
        <v>7000</v>
      </c>
    </row>
    <row r="163" spans="1:9" ht="15.75" x14ac:dyDescent="0.25">
      <c r="A163" s="10"/>
      <c r="B163" s="73"/>
      <c r="C163" s="25"/>
      <c r="D163" s="57"/>
      <c r="E163" s="39"/>
      <c r="F163" s="22" t="s">
        <v>23</v>
      </c>
      <c r="G163" s="21">
        <f>G162</f>
        <v>7000</v>
      </c>
    </row>
    <row r="164" spans="1:9" ht="15.75" x14ac:dyDescent="0.25">
      <c r="A164" s="10"/>
      <c r="B164" s="80"/>
      <c r="C164" s="79"/>
      <c r="D164" s="78"/>
      <c r="E164" s="77" t="s">
        <v>67</v>
      </c>
      <c r="F164" s="76"/>
      <c r="G164" s="75"/>
    </row>
    <row r="165" spans="1:9" ht="14.25" customHeight="1" x14ac:dyDescent="0.25">
      <c r="A165" s="10"/>
      <c r="B165" s="73">
        <v>45927</v>
      </c>
      <c r="C165" s="60" t="s">
        <v>71</v>
      </c>
      <c r="D165" s="60" t="s">
        <v>70</v>
      </c>
      <c r="E165" s="59" t="s">
        <v>67</v>
      </c>
      <c r="F165" s="72" t="s">
        <v>66</v>
      </c>
      <c r="G165" s="74">
        <v>650</v>
      </c>
    </row>
    <row r="166" spans="1:9" ht="15" customHeight="1" x14ac:dyDescent="0.25">
      <c r="A166" s="10"/>
      <c r="B166" s="73">
        <v>45929</v>
      </c>
      <c r="C166" s="60" t="s">
        <v>69</v>
      </c>
      <c r="D166" s="60" t="s">
        <v>68</v>
      </c>
      <c r="E166" s="59" t="s">
        <v>67</v>
      </c>
      <c r="F166" s="72" t="s">
        <v>66</v>
      </c>
      <c r="G166" s="71">
        <v>32781</v>
      </c>
    </row>
    <row r="167" spans="1:9" ht="15.75" x14ac:dyDescent="0.25">
      <c r="A167" s="10"/>
      <c r="B167" s="26"/>
      <c r="C167" s="25"/>
      <c r="D167" s="57"/>
      <c r="E167" s="39"/>
      <c r="F167" s="22" t="s">
        <v>23</v>
      </c>
      <c r="G167" s="70">
        <f>G165+G166</f>
        <v>33431</v>
      </c>
      <c r="I167" s="55"/>
    </row>
    <row r="168" spans="1:9" ht="15.75" x14ac:dyDescent="0.25">
      <c r="A168" s="10"/>
      <c r="B168" s="48"/>
      <c r="C168" s="47"/>
      <c r="D168" s="46"/>
      <c r="E168" s="45" t="s">
        <v>63</v>
      </c>
      <c r="F168" s="44"/>
      <c r="G168" s="43"/>
      <c r="I168" s="55"/>
    </row>
    <row r="169" spans="1:9" x14ac:dyDescent="0.25">
      <c r="A169" s="10"/>
      <c r="B169" s="26">
        <v>45929</v>
      </c>
      <c r="C169" s="68" t="s">
        <v>65</v>
      </c>
      <c r="D169" s="67" t="s">
        <v>64</v>
      </c>
      <c r="E169" s="59" t="s">
        <v>63</v>
      </c>
      <c r="F169" s="58" t="s">
        <v>62</v>
      </c>
      <c r="G169" s="32">
        <v>77800</v>
      </c>
      <c r="I169" s="55"/>
    </row>
    <row r="170" spans="1:9" ht="15.75" x14ac:dyDescent="0.25">
      <c r="A170" s="10"/>
      <c r="B170" s="26"/>
      <c r="C170" s="25"/>
      <c r="D170" s="57"/>
      <c r="E170" s="39"/>
      <c r="F170" s="22" t="s">
        <v>23</v>
      </c>
      <c r="G170" s="56">
        <f>SUM(G169)</f>
        <v>77800</v>
      </c>
      <c r="I170" s="55"/>
    </row>
    <row r="171" spans="1:9" ht="15.75" x14ac:dyDescent="0.25">
      <c r="A171" s="10"/>
      <c r="B171" s="66"/>
      <c r="C171" s="65"/>
      <c r="D171" s="64"/>
      <c r="E171" s="63" t="s">
        <v>56</v>
      </c>
      <c r="F171" s="62"/>
      <c r="G171" s="61"/>
      <c r="I171" s="55"/>
    </row>
    <row r="172" spans="1:9" x14ac:dyDescent="0.25">
      <c r="A172" s="10"/>
      <c r="B172" s="26">
        <v>45916</v>
      </c>
      <c r="C172" s="69" t="s">
        <v>61</v>
      </c>
      <c r="D172" s="67" t="s">
        <v>60</v>
      </c>
      <c r="E172" s="59" t="s">
        <v>56</v>
      </c>
      <c r="F172" s="58" t="s">
        <v>59</v>
      </c>
      <c r="G172" s="32">
        <v>14498.99</v>
      </c>
      <c r="I172" s="55"/>
    </row>
    <row r="173" spans="1:9" x14ac:dyDescent="0.25">
      <c r="A173" s="10"/>
      <c r="B173" s="26">
        <v>45921</v>
      </c>
      <c r="C173" s="68" t="s">
        <v>58</v>
      </c>
      <c r="D173" s="67" t="s">
        <v>57</v>
      </c>
      <c r="E173" s="59" t="s">
        <v>56</v>
      </c>
      <c r="F173" s="58" t="s">
        <v>55</v>
      </c>
      <c r="G173" s="32">
        <v>33719.24</v>
      </c>
      <c r="I173" s="55"/>
    </row>
    <row r="174" spans="1:9" ht="15.75" x14ac:dyDescent="0.25">
      <c r="A174" s="10"/>
      <c r="B174" s="26"/>
      <c r="C174" s="25"/>
      <c r="D174" s="57"/>
      <c r="E174" s="39"/>
      <c r="F174" s="22" t="s">
        <v>23</v>
      </c>
      <c r="G174" s="56">
        <f>SUM(G172:G173)</f>
        <v>48218.229999999996</v>
      </c>
      <c r="I174" s="55"/>
    </row>
    <row r="175" spans="1:9" ht="15.75" x14ac:dyDescent="0.25">
      <c r="A175" s="10"/>
      <c r="B175" s="66"/>
      <c r="C175" s="65"/>
      <c r="D175" s="64"/>
      <c r="E175" s="63" t="s">
        <v>52</v>
      </c>
      <c r="F175" s="62"/>
      <c r="G175" s="61"/>
      <c r="I175" s="55"/>
    </row>
    <row r="176" spans="1:9" x14ac:dyDescent="0.25">
      <c r="A176" s="10"/>
      <c r="B176" s="26">
        <v>45918</v>
      </c>
      <c r="C176" s="60" t="s">
        <v>54</v>
      </c>
      <c r="D176" s="60" t="s">
        <v>53</v>
      </c>
      <c r="E176" s="59" t="s">
        <v>52</v>
      </c>
      <c r="F176" s="58" t="s">
        <v>51</v>
      </c>
      <c r="G176" s="32">
        <v>76331.25</v>
      </c>
      <c r="I176" s="55"/>
    </row>
    <row r="177" spans="1:12" ht="15.75" x14ac:dyDescent="0.25">
      <c r="A177" s="10"/>
      <c r="B177" s="26"/>
      <c r="C177" s="25"/>
      <c r="D177" s="57"/>
      <c r="E177" s="39"/>
      <c r="F177" s="22" t="s">
        <v>23</v>
      </c>
      <c r="G177" s="56">
        <f>SUM(G176)</f>
        <v>76331.25</v>
      </c>
      <c r="I177" s="55"/>
    </row>
    <row r="178" spans="1:12" ht="15.75" x14ac:dyDescent="0.25">
      <c r="A178" s="10"/>
      <c r="B178" s="54"/>
      <c r="C178" s="53"/>
      <c r="D178" s="52"/>
      <c r="E178" s="51" t="s">
        <v>38</v>
      </c>
      <c r="F178" s="50"/>
      <c r="G178" s="49"/>
    </row>
    <row r="179" spans="1:12" x14ac:dyDescent="0.25">
      <c r="A179" s="10"/>
      <c r="B179" s="26">
        <v>42166</v>
      </c>
      <c r="C179" s="25" t="s">
        <v>50</v>
      </c>
      <c r="D179" s="42">
        <v>11500000814</v>
      </c>
      <c r="E179" s="23" t="s">
        <v>38</v>
      </c>
      <c r="F179" s="41" t="s">
        <v>37</v>
      </c>
      <c r="G179" s="40">
        <v>1650</v>
      </c>
    </row>
    <row r="180" spans="1:12" x14ac:dyDescent="0.25">
      <c r="A180" s="10"/>
      <c r="B180" s="26">
        <v>42173</v>
      </c>
      <c r="C180" s="25" t="s">
        <v>49</v>
      </c>
      <c r="D180" s="42">
        <v>11500000816</v>
      </c>
      <c r="E180" s="23" t="s">
        <v>38</v>
      </c>
      <c r="F180" s="41" t="s">
        <v>41</v>
      </c>
      <c r="G180" s="40">
        <v>1930</v>
      </c>
    </row>
    <row r="181" spans="1:12" x14ac:dyDescent="0.25">
      <c r="A181" s="10"/>
      <c r="B181" s="26">
        <v>42249</v>
      </c>
      <c r="C181" s="25" t="s">
        <v>48</v>
      </c>
      <c r="D181" s="42">
        <v>11500000853</v>
      </c>
      <c r="E181" s="23" t="s">
        <v>38</v>
      </c>
      <c r="F181" s="41" t="s">
        <v>37</v>
      </c>
      <c r="G181" s="40">
        <v>1650</v>
      </c>
    </row>
    <row r="182" spans="1:12" x14ac:dyDescent="0.25">
      <c r="A182" s="10"/>
      <c r="B182" s="26">
        <v>42258</v>
      </c>
      <c r="C182" s="25" t="s">
        <v>47</v>
      </c>
      <c r="D182" s="42">
        <v>11500000861</v>
      </c>
      <c r="E182" s="23" t="s">
        <v>38</v>
      </c>
      <c r="F182" s="41" t="s">
        <v>41</v>
      </c>
      <c r="G182" s="40">
        <v>350</v>
      </c>
      <c r="L182" t="s">
        <v>29</v>
      </c>
    </row>
    <row r="183" spans="1:12" x14ac:dyDescent="0.25">
      <c r="A183" s="10"/>
      <c r="B183" s="26">
        <v>42258</v>
      </c>
      <c r="C183" s="25" t="s">
        <v>46</v>
      </c>
      <c r="D183" s="42">
        <v>11500000862</v>
      </c>
      <c r="E183" s="23" t="s">
        <v>38</v>
      </c>
      <c r="F183" s="41" t="s">
        <v>37</v>
      </c>
      <c r="G183" s="40">
        <v>1180</v>
      </c>
      <c r="H183" s="3"/>
    </row>
    <row r="184" spans="1:12" x14ac:dyDescent="0.25">
      <c r="A184" s="10"/>
      <c r="B184" s="26">
        <v>42296</v>
      </c>
      <c r="C184" s="25" t="s">
        <v>45</v>
      </c>
      <c r="D184" s="42">
        <v>11500000871</v>
      </c>
      <c r="E184" s="23" t="s">
        <v>38</v>
      </c>
      <c r="F184" s="41" t="s">
        <v>37</v>
      </c>
      <c r="G184" s="40">
        <v>550</v>
      </c>
    </row>
    <row r="185" spans="1:12" x14ac:dyDescent="0.25">
      <c r="A185" s="10"/>
      <c r="B185" s="26">
        <v>42311</v>
      </c>
      <c r="C185" s="25" t="s">
        <v>44</v>
      </c>
      <c r="D185" s="42">
        <v>11500000881</v>
      </c>
      <c r="E185" s="23" t="s">
        <v>38</v>
      </c>
      <c r="F185" s="41" t="s">
        <v>41</v>
      </c>
      <c r="G185" s="40">
        <v>2160</v>
      </c>
    </row>
    <row r="186" spans="1:12" x14ac:dyDescent="0.25">
      <c r="A186" s="10"/>
      <c r="B186" s="26">
        <v>42321</v>
      </c>
      <c r="C186" s="25" t="s">
        <v>43</v>
      </c>
      <c r="D186" s="42">
        <v>11500000891</v>
      </c>
      <c r="E186" s="23" t="s">
        <v>38</v>
      </c>
      <c r="F186" s="41" t="s">
        <v>37</v>
      </c>
      <c r="G186" s="40">
        <v>1430</v>
      </c>
    </row>
    <row r="187" spans="1:12" x14ac:dyDescent="0.25">
      <c r="A187" s="10"/>
      <c r="B187" s="26">
        <v>42367</v>
      </c>
      <c r="C187" s="25" t="s">
        <v>42</v>
      </c>
      <c r="D187" s="42">
        <v>11500000922</v>
      </c>
      <c r="E187" s="23" t="s">
        <v>38</v>
      </c>
      <c r="F187" s="41" t="s">
        <v>41</v>
      </c>
      <c r="G187" s="40">
        <v>690</v>
      </c>
    </row>
    <row r="188" spans="1:12" x14ac:dyDescent="0.25">
      <c r="A188" s="10"/>
      <c r="B188" s="26">
        <v>42380</v>
      </c>
      <c r="C188" s="25" t="s">
        <v>40</v>
      </c>
      <c r="D188" s="42">
        <v>11500000924</v>
      </c>
      <c r="E188" s="23" t="s">
        <v>38</v>
      </c>
      <c r="F188" s="41" t="s">
        <v>37</v>
      </c>
      <c r="G188" s="40">
        <v>1620</v>
      </c>
    </row>
    <row r="189" spans="1:12" x14ac:dyDescent="0.25">
      <c r="A189" s="10"/>
      <c r="B189" s="26">
        <v>42418</v>
      </c>
      <c r="C189" s="25" t="s">
        <v>39</v>
      </c>
      <c r="D189" s="42">
        <v>11500000941</v>
      </c>
      <c r="E189" s="23" t="s">
        <v>38</v>
      </c>
      <c r="F189" s="41" t="s">
        <v>37</v>
      </c>
      <c r="G189" s="40">
        <v>245</v>
      </c>
    </row>
    <row r="190" spans="1:12" ht="15.75" x14ac:dyDescent="0.25">
      <c r="A190" s="10"/>
      <c r="B190" s="26"/>
      <c r="C190" s="25"/>
      <c r="D190" s="24"/>
      <c r="E190" s="39"/>
      <c r="F190" s="22" t="s">
        <v>23</v>
      </c>
      <c r="G190" s="21">
        <f>SUM(G179:G189)</f>
        <v>13455</v>
      </c>
    </row>
    <row r="191" spans="1:12" ht="15.75" x14ac:dyDescent="0.25">
      <c r="A191" s="10"/>
      <c r="B191" s="48"/>
      <c r="C191" s="47"/>
      <c r="D191" s="46"/>
      <c r="E191" s="45" t="s">
        <v>33</v>
      </c>
      <c r="F191" s="44"/>
      <c r="G191" s="43"/>
    </row>
    <row r="192" spans="1:12" x14ac:dyDescent="0.25">
      <c r="A192" s="10"/>
      <c r="B192" s="26">
        <v>43503</v>
      </c>
      <c r="C192" s="25" t="s">
        <v>36</v>
      </c>
      <c r="D192" s="42" t="s">
        <v>34</v>
      </c>
      <c r="E192" s="23" t="s">
        <v>33</v>
      </c>
      <c r="F192" s="41" t="s">
        <v>32</v>
      </c>
      <c r="G192" s="40">
        <v>900</v>
      </c>
    </row>
    <row r="193" spans="1:11" x14ac:dyDescent="0.25">
      <c r="A193" s="10"/>
      <c r="B193" s="26">
        <v>43754</v>
      </c>
      <c r="C193" s="25" t="s">
        <v>35</v>
      </c>
      <c r="D193" s="42" t="s">
        <v>34</v>
      </c>
      <c r="E193" s="23" t="s">
        <v>33</v>
      </c>
      <c r="F193" s="41" t="s">
        <v>32</v>
      </c>
      <c r="G193" s="40">
        <v>900</v>
      </c>
    </row>
    <row r="194" spans="1:11" ht="15.75" x14ac:dyDescent="0.25">
      <c r="A194" s="10"/>
      <c r="B194" s="26"/>
      <c r="C194" s="25"/>
      <c r="D194" s="24"/>
      <c r="E194" s="39"/>
      <c r="F194" s="22" t="s">
        <v>23</v>
      </c>
      <c r="G194" s="21">
        <f>G192+G193</f>
        <v>1800</v>
      </c>
    </row>
    <row r="195" spans="1:11" ht="15.75" x14ac:dyDescent="0.25">
      <c r="A195" s="10"/>
      <c r="B195" s="38"/>
      <c r="C195" s="37"/>
      <c r="D195" s="36"/>
      <c r="E195" s="35" t="s">
        <v>25</v>
      </c>
      <c r="F195" s="34"/>
      <c r="G195" s="33"/>
    </row>
    <row r="196" spans="1:11" x14ac:dyDescent="0.25">
      <c r="A196" s="10"/>
      <c r="B196" s="30">
        <v>41946</v>
      </c>
      <c r="C196" s="25" t="s">
        <v>31</v>
      </c>
      <c r="D196" s="29">
        <v>11500001177</v>
      </c>
      <c r="E196" s="23" t="s">
        <v>25</v>
      </c>
      <c r="F196" s="28" t="s">
        <v>24</v>
      </c>
      <c r="G196" s="27">
        <v>3209.6</v>
      </c>
      <c r="J196" s="32"/>
      <c r="K196" s="31"/>
    </row>
    <row r="197" spans="1:11" x14ac:dyDescent="0.25">
      <c r="A197" s="10"/>
      <c r="B197" s="30">
        <v>41962</v>
      </c>
      <c r="C197" s="25" t="s">
        <v>30</v>
      </c>
      <c r="D197" s="29">
        <v>11500001194</v>
      </c>
      <c r="E197" s="23" t="s">
        <v>25</v>
      </c>
      <c r="F197" s="28" t="s">
        <v>24</v>
      </c>
      <c r="G197" s="27">
        <v>2093.44</v>
      </c>
      <c r="I197" t="s">
        <v>29</v>
      </c>
    </row>
    <row r="198" spans="1:11" x14ac:dyDescent="0.25">
      <c r="A198" s="10"/>
      <c r="B198" s="30">
        <v>41969</v>
      </c>
      <c r="C198" s="25" t="s">
        <v>28</v>
      </c>
      <c r="D198" s="29">
        <v>11500001199</v>
      </c>
      <c r="E198" s="23" t="s">
        <v>25</v>
      </c>
      <c r="F198" s="28" t="s">
        <v>24</v>
      </c>
      <c r="G198" s="27">
        <v>1579.5</v>
      </c>
    </row>
    <row r="199" spans="1:11" x14ac:dyDescent="0.25">
      <c r="A199" s="10"/>
      <c r="B199" s="30">
        <v>41989</v>
      </c>
      <c r="C199" s="25" t="s">
        <v>27</v>
      </c>
      <c r="D199" s="29">
        <v>11500008795</v>
      </c>
      <c r="E199" s="23" t="s">
        <v>25</v>
      </c>
      <c r="F199" s="28" t="s">
        <v>24</v>
      </c>
      <c r="G199" s="27">
        <v>1905.9</v>
      </c>
    </row>
    <row r="200" spans="1:11" x14ac:dyDescent="0.25">
      <c r="A200" s="10"/>
      <c r="B200" s="30">
        <v>42412</v>
      </c>
      <c r="C200" s="25" t="s">
        <v>26</v>
      </c>
      <c r="D200" s="29">
        <v>11500001398</v>
      </c>
      <c r="E200" s="23" t="s">
        <v>25</v>
      </c>
      <c r="F200" s="28" t="s">
        <v>24</v>
      </c>
      <c r="G200" s="27">
        <v>41300</v>
      </c>
    </row>
    <row r="201" spans="1:11" ht="14.25" customHeight="1" x14ac:dyDescent="0.25">
      <c r="A201" s="10"/>
      <c r="B201" s="26"/>
      <c r="C201" s="25"/>
      <c r="D201" s="24"/>
      <c r="E201" s="23"/>
      <c r="F201" s="22" t="s">
        <v>23</v>
      </c>
      <c r="G201" s="21">
        <f>G196+G197+G198+G199+G200</f>
        <v>50088.44</v>
      </c>
      <c r="J201" t="s">
        <v>1</v>
      </c>
    </row>
    <row r="202" spans="1:11" ht="19.5" thickBot="1" x14ac:dyDescent="0.35">
      <c r="B202" s="20"/>
      <c r="C202" s="19"/>
      <c r="D202" s="19"/>
      <c r="E202" s="19"/>
      <c r="F202" s="18" t="s">
        <v>22</v>
      </c>
      <c r="G202" s="17">
        <f>G13+G16+G20+G23+G26+G31+G34+G41+G44+G47+G50+G57+G60+G63+G66+G72+G78+G89+G94+G97+G100+G103+G106+G113+G116+G119+G123+G126+G129+G141+G144+G148+G153+G157+G160+G163+G167+G170+G174+G177+G190+G194+G201</f>
        <v>3475162.28</v>
      </c>
    </row>
    <row r="203" spans="1:11" x14ac:dyDescent="0.25">
      <c r="G203" s="3"/>
    </row>
    <row r="204" spans="1:11" x14ac:dyDescent="0.25">
      <c r="G204" s="3"/>
    </row>
    <row r="205" spans="1:11" x14ac:dyDescent="0.25">
      <c r="G205" s="3"/>
    </row>
    <row r="206" spans="1:11" x14ac:dyDescent="0.25">
      <c r="B206" s="16" t="s">
        <v>21</v>
      </c>
      <c r="C206" s="16"/>
      <c r="D206" s="16"/>
      <c r="E206" s="16"/>
      <c r="F206" s="16" t="s">
        <v>20</v>
      </c>
      <c r="G206" s="3" t="s">
        <v>19</v>
      </c>
    </row>
    <row r="207" spans="1:11" x14ac:dyDescent="0.25">
      <c r="B207" s="14" t="s">
        <v>18</v>
      </c>
      <c r="C207" s="16"/>
      <c r="D207" s="16"/>
      <c r="E207" s="16"/>
      <c r="F207" s="16" t="s">
        <v>17</v>
      </c>
    </row>
    <row r="209" spans="2:16" x14ac:dyDescent="0.25">
      <c r="B209" s="15"/>
      <c r="C209" s="15"/>
      <c r="D209" s="9"/>
      <c r="E209" s="11" t="s">
        <v>16</v>
      </c>
      <c r="F209" s="11"/>
      <c r="G209" s="9"/>
    </row>
    <row r="210" spans="2:16" x14ac:dyDescent="0.25">
      <c r="B210" s="15"/>
      <c r="C210" s="15"/>
      <c r="D210" s="9"/>
      <c r="E210" s="14" t="s">
        <v>15</v>
      </c>
      <c r="F210" s="11"/>
      <c r="G210" s="9"/>
      <c r="I210" t="s">
        <v>1</v>
      </c>
    </row>
    <row r="211" spans="2:16" x14ac:dyDescent="0.25">
      <c r="B211" s="2"/>
      <c r="C211" s="2"/>
      <c r="D211" s="2"/>
      <c r="E211" s="2"/>
      <c r="F211" s="2"/>
      <c r="G211" s="2"/>
    </row>
    <row r="212" spans="2:16" x14ac:dyDescent="0.25">
      <c r="B212" s="13" t="s">
        <v>14</v>
      </c>
      <c r="C212" s="6" t="s">
        <v>13</v>
      </c>
      <c r="D212" s="6"/>
      <c r="E212" s="6"/>
      <c r="F212" s="6"/>
      <c r="G212" s="6"/>
      <c r="H212" s="11"/>
    </row>
    <row r="213" spans="2:16" x14ac:dyDescent="0.25">
      <c r="B213" s="13"/>
      <c r="C213" s="6" t="s">
        <v>12</v>
      </c>
      <c r="D213" s="6"/>
      <c r="E213" s="6"/>
      <c r="F213" s="6"/>
      <c r="G213" s="6"/>
      <c r="H213" s="11"/>
    </row>
    <row r="214" spans="2:16" x14ac:dyDescent="0.25">
      <c r="B214" s="13"/>
      <c r="C214" s="6" t="s">
        <v>11</v>
      </c>
      <c r="D214" s="6"/>
      <c r="E214" s="6"/>
      <c r="F214" s="6"/>
      <c r="G214" s="6"/>
      <c r="H214" s="11"/>
    </row>
    <row r="215" spans="2:16" x14ac:dyDescent="0.25">
      <c r="B215" s="13" t="s">
        <v>10</v>
      </c>
      <c r="C215" s="6" t="s">
        <v>9</v>
      </c>
      <c r="D215" s="11"/>
      <c r="E215" s="11"/>
      <c r="F215" s="11"/>
      <c r="G215" s="11"/>
      <c r="H215" s="11"/>
    </row>
    <row r="216" spans="2:16" x14ac:dyDescent="0.25">
      <c r="B216" s="12"/>
      <c r="C216" s="6" t="s">
        <v>8</v>
      </c>
      <c r="D216" s="11"/>
      <c r="E216" s="11"/>
      <c r="F216" s="11"/>
      <c r="G216" s="11"/>
      <c r="H216" s="11"/>
    </row>
    <row r="217" spans="2:16" x14ac:dyDescent="0.25">
      <c r="C217" s="6" t="s">
        <v>7</v>
      </c>
      <c r="D217" s="11"/>
      <c r="E217" s="11"/>
      <c r="F217" s="11"/>
      <c r="G217" s="11"/>
      <c r="H217" s="11"/>
      <c r="P217" s="10"/>
    </row>
    <row r="218" spans="2:16" x14ac:dyDescent="0.25">
      <c r="B218" s="2" t="s">
        <v>6</v>
      </c>
      <c r="C218" s="6"/>
      <c r="D218" s="6"/>
      <c r="E218" s="6"/>
      <c r="F218" s="6"/>
      <c r="G218" s="6"/>
      <c r="H218" s="6"/>
    </row>
    <row r="219" spans="2:16" x14ac:dyDescent="0.25">
      <c r="C219" s="6"/>
      <c r="D219" s="6"/>
      <c r="E219" s="6"/>
      <c r="F219" s="6"/>
      <c r="G219" s="6"/>
      <c r="H219" s="6"/>
    </row>
    <row r="220" spans="2:16" x14ac:dyDescent="0.25">
      <c r="B220" s="9" t="s">
        <v>5</v>
      </c>
      <c r="F220" s="6"/>
      <c r="G220" s="6"/>
      <c r="H220" s="6"/>
    </row>
    <row r="221" spans="2:16" x14ac:dyDescent="0.25">
      <c r="B221" s="9"/>
      <c r="F221" s="6"/>
      <c r="G221" s="6"/>
      <c r="H221" s="6"/>
    </row>
    <row r="222" spans="2:16" x14ac:dyDescent="0.25">
      <c r="B222" s="5" t="s">
        <v>4</v>
      </c>
      <c r="C222" s="5"/>
      <c r="D222" s="5"/>
      <c r="E222" s="8">
        <f>G202</f>
        <v>3475162.28</v>
      </c>
      <c r="F222" s="6"/>
      <c r="G222" s="6"/>
      <c r="H222" s="6"/>
    </row>
    <row r="223" spans="2:16" x14ac:dyDescent="0.25">
      <c r="B223" s="5" t="s">
        <v>3</v>
      </c>
      <c r="C223" s="5"/>
      <c r="D223" s="5"/>
      <c r="E223" s="7">
        <f>1734190.21</f>
        <v>1734190.21</v>
      </c>
      <c r="F223" s="6"/>
      <c r="G223" s="6"/>
      <c r="H223" s="6"/>
    </row>
    <row r="224" spans="2:16" ht="15.75" thickBot="1" x14ac:dyDescent="0.3">
      <c r="B224" s="5" t="s">
        <v>2</v>
      </c>
      <c r="C224" s="5"/>
      <c r="D224" s="5"/>
      <c r="E224" s="4">
        <f>E222-E223</f>
        <v>1740972.0699999998</v>
      </c>
      <c r="L224" s="3"/>
      <c r="M224" s="3"/>
      <c r="N224" s="3"/>
    </row>
    <row r="225" spans="7:14" ht="15.75" thickTop="1" x14ac:dyDescent="0.25">
      <c r="G225" t="s">
        <v>1</v>
      </c>
      <c r="L225" s="2"/>
      <c r="M225" s="2"/>
      <c r="N225" s="2"/>
    </row>
    <row r="727" spans="2:2" x14ac:dyDescent="0.25">
      <c r="B727" s="1" t="s">
        <v>0</v>
      </c>
    </row>
  </sheetData>
  <mergeCells count="9">
    <mergeCell ref="B222:D222"/>
    <mergeCell ref="B223:D223"/>
    <mergeCell ref="B224:D224"/>
    <mergeCell ref="B5:G5"/>
    <mergeCell ref="B9:B10"/>
    <mergeCell ref="D9:D10"/>
    <mergeCell ref="E9:E10"/>
    <mergeCell ref="F9:F10"/>
    <mergeCell ref="G9:G10"/>
  </mergeCells>
  <conditionalFormatting sqref="B22">
    <cfRule type="duplicateValues" dxfId="64" priority="5" stopIfTrue="1"/>
  </conditionalFormatting>
  <conditionalFormatting sqref="C11:C13">
    <cfRule type="duplicateValues" dxfId="63" priority="55" stopIfTrue="1"/>
  </conditionalFormatting>
  <conditionalFormatting sqref="C15">
    <cfRule type="duplicateValues" dxfId="62" priority="65" stopIfTrue="1"/>
  </conditionalFormatting>
  <conditionalFormatting sqref="C16 C14">
    <cfRule type="duplicateValues" dxfId="61" priority="56" stopIfTrue="1"/>
  </conditionalFormatting>
  <conditionalFormatting sqref="C18">
    <cfRule type="duplicateValues" dxfId="60" priority="14" stopIfTrue="1"/>
  </conditionalFormatting>
  <conditionalFormatting sqref="C19">
    <cfRule type="duplicateValues" dxfId="59" priority="44" stopIfTrue="1"/>
    <cfRule type="duplicateValues" dxfId="58" priority="45" stopIfTrue="1"/>
  </conditionalFormatting>
  <conditionalFormatting sqref="C22">
    <cfRule type="duplicateValues" dxfId="57" priority="6" stopIfTrue="1"/>
  </conditionalFormatting>
  <conditionalFormatting sqref="C24 C26">
    <cfRule type="duplicateValues" dxfId="56" priority="63" stopIfTrue="1"/>
  </conditionalFormatting>
  <conditionalFormatting sqref="C25">
    <cfRule type="duplicateValues" dxfId="55" priority="1" stopIfTrue="1"/>
    <cfRule type="duplicateValues" dxfId="54" priority="2" stopIfTrue="1"/>
  </conditionalFormatting>
  <conditionalFormatting sqref="C26">
    <cfRule type="duplicateValues" dxfId="53" priority="64" stopIfTrue="1"/>
  </conditionalFormatting>
  <conditionalFormatting sqref="C27:C31">
    <cfRule type="duplicateValues" dxfId="52" priority="53" stopIfTrue="1"/>
  </conditionalFormatting>
  <conditionalFormatting sqref="C33">
    <cfRule type="duplicateValues" dxfId="51" priority="62" stopIfTrue="1"/>
  </conditionalFormatting>
  <conditionalFormatting sqref="C43">
    <cfRule type="duplicateValues" dxfId="50" priority="15" stopIfTrue="1"/>
  </conditionalFormatting>
  <conditionalFormatting sqref="C44 C42">
    <cfRule type="duplicateValues" dxfId="49" priority="16" stopIfTrue="1"/>
  </conditionalFormatting>
  <conditionalFormatting sqref="C46">
    <cfRule type="duplicateValues" dxfId="48" priority="26" stopIfTrue="1"/>
  </conditionalFormatting>
  <conditionalFormatting sqref="C47 C45">
    <cfRule type="duplicateValues" dxfId="47" priority="27" stopIfTrue="1"/>
  </conditionalFormatting>
  <conditionalFormatting sqref="C49">
    <cfRule type="duplicateValues" dxfId="46" priority="18" stopIfTrue="1"/>
  </conditionalFormatting>
  <conditionalFormatting sqref="C59">
    <cfRule type="duplicateValues" dxfId="45" priority="30" stopIfTrue="1"/>
  </conditionalFormatting>
  <conditionalFormatting sqref="C60 C58">
    <cfRule type="duplicateValues" dxfId="44" priority="31" stopIfTrue="1"/>
  </conditionalFormatting>
  <conditionalFormatting sqref="C65">
    <cfRule type="duplicateValues" dxfId="43" priority="47" stopIfTrue="1"/>
  </conditionalFormatting>
  <conditionalFormatting sqref="C68">
    <cfRule type="duplicateValues" dxfId="42" priority="34" stopIfTrue="1"/>
  </conditionalFormatting>
  <conditionalFormatting sqref="C69">
    <cfRule type="duplicateValues" dxfId="41" priority="33" stopIfTrue="1"/>
  </conditionalFormatting>
  <conditionalFormatting sqref="C70">
    <cfRule type="duplicateValues" dxfId="40" priority="32" stopIfTrue="1"/>
  </conditionalFormatting>
  <conditionalFormatting sqref="C74">
    <cfRule type="duplicateValues" dxfId="39" priority="28" stopIfTrue="1"/>
  </conditionalFormatting>
  <conditionalFormatting sqref="C75">
    <cfRule type="duplicateValues" dxfId="38" priority="25" stopIfTrue="1"/>
  </conditionalFormatting>
  <conditionalFormatting sqref="C76">
    <cfRule type="duplicateValues" dxfId="37" priority="24" stopIfTrue="1"/>
  </conditionalFormatting>
  <conditionalFormatting sqref="C77">
    <cfRule type="duplicateValues" dxfId="36" priority="35" stopIfTrue="1"/>
  </conditionalFormatting>
  <conditionalFormatting sqref="C90:C93">
    <cfRule type="duplicateValues" dxfId="35" priority="38" stopIfTrue="1"/>
  </conditionalFormatting>
  <conditionalFormatting sqref="C95:C97">
    <cfRule type="duplicateValues" dxfId="34" priority="43" stopIfTrue="1"/>
  </conditionalFormatting>
  <conditionalFormatting sqref="C98 C100">
    <cfRule type="duplicateValues" dxfId="33" priority="54" stopIfTrue="1"/>
  </conditionalFormatting>
  <conditionalFormatting sqref="C99">
    <cfRule type="duplicateValues" dxfId="32" priority="46" stopIfTrue="1"/>
  </conditionalFormatting>
  <conditionalFormatting sqref="C105">
    <cfRule type="duplicateValues" dxfId="31" priority="21" stopIfTrue="1"/>
  </conditionalFormatting>
  <conditionalFormatting sqref="C114:C116">
    <cfRule type="duplicateValues" dxfId="30" priority="40" stopIfTrue="1"/>
  </conditionalFormatting>
  <conditionalFormatting sqref="C117:C118">
    <cfRule type="duplicateValues" dxfId="29" priority="37" stopIfTrue="1"/>
  </conditionalFormatting>
  <conditionalFormatting sqref="C121">
    <cfRule type="duplicateValues" dxfId="28" priority="17" stopIfTrue="1"/>
  </conditionalFormatting>
  <conditionalFormatting sqref="C122">
    <cfRule type="duplicateValues" dxfId="27" priority="20" stopIfTrue="1"/>
  </conditionalFormatting>
  <conditionalFormatting sqref="C125">
    <cfRule type="duplicateValues" dxfId="26" priority="13" stopIfTrue="1"/>
  </conditionalFormatting>
  <conditionalFormatting sqref="C127:C129">
    <cfRule type="duplicateValues" dxfId="25" priority="19" stopIfTrue="1"/>
  </conditionalFormatting>
  <conditionalFormatting sqref="C132:C139">
    <cfRule type="duplicateValues" dxfId="24" priority="51" stopIfTrue="1"/>
  </conditionalFormatting>
  <conditionalFormatting sqref="C140">
    <cfRule type="duplicateValues" dxfId="23" priority="39" stopIfTrue="1"/>
  </conditionalFormatting>
  <conditionalFormatting sqref="C141">
    <cfRule type="duplicateValues" dxfId="22" priority="48" stopIfTrue="1"/>
  </conditionalFormatting>
  <conditionalFormatting sqref="C142:C144">
    <cfRule type="duplicateValues" dxfId="21" priority="61" stopIfTrue="1"/>
  </conditionalFormatting>
  <conditionalFormatting sqref="C145:C148">
    <cfRule type="duplicateValues" dxfId="20" priority="52" stopIfTrue="1"/>
  </conditionalFormatting>
  <conditionalFormatting sqref="C155">
    <cfRule type="duplicateValues" dxfId="19" priority="7" stopIfTrue="1"/>
  </conditionalFormatting>
  <conditionalFormatting sqref="C156:C157 C154">
    <cfRule type="duplicateValues" dxfId="18" priority="29" stopIfTrue="1"/>
  </conditionalFormatting>
  <conditionalFormatting sqref="C158:C159">
    <cfRule type="duplicateValues" dxfId="17" priority="36" stopIfTrue="1"/>
  </conditionalFormatting>
  <conditionalFormatting sqref="C162">
    <cfRule type="duplicateValues" dxfId="16" priority="10" stopIfTrue="1"/>
  </conditionalFormatting>
  <conditionalFormatting sqref="C165">
    <cfRule type="duplicateValues" dxfId="15" priority="4" stopIfTrue="1"/>
  </conditionalFormatting>
  <conditionalFormatting sqref="C166">
    <cfRule type="duplicateValues" dxfId="14" priority="3" stopIfTrue="1"/>
  </conditionalFormatting>
  <conditionalFormatting sqref="C168">
    <cfRule type="duplicateValues" dxfId="13" priority="8" stopIfTrue="1"/>
  </conditionalFormatting>
  <conditionalFormatting sqref="C169">
    <cfRule type="duplicateValues" dxfId="12" priority="60" stopIfTrue="1"/>
  </conditionalFormatting>
  <conditionalFormatting sqref="C170">
    <cfRule type="duplicateValues" dxfId="11" priority="9" stopIfTrue="1"/>
  </conditionalFormatting>
  <conditionalFormatting sqref="C171">
    <cfRule type="duplicateValues" dxfId="10" priority="11" stopIfTrue="1"/>
  </conditionalFormatting>
  <conditionalFormatting sqref="C172:C173">
    <cfRule type="duplicateValues" dxfId="9" priority="59" stopIfTrue="1"/>
  </conditionalFormatting>
  <conditionalFormatting sqref="C174">
    <cfRule type="duplicateValues" dxfId="8" priority="12" stopIfTrue="1"/>
  </conditionalFormatting>
  <conditionalFormatting sqref="C175">
    <cfRule type="duplicateValues" dxfId="7" priority="22" stopIfTrue="1"/>
  </conditionalFormatting>
  <conditionalFormatting sqref="C176">
    <cfRule type="duplicateValues" dxfId="6" priority="58" stopIfTrue="1"/>
  </conditionalFormatting>
  <conditionalFormatting sqref="C177">
    <cfRule type="duplicateValues" dxfId="5" priority="23" stopIfTrue="1"/>
  </conditionalFormatting>
  <conditionalFormatting sqref="C189">
    <cfRule type="duplicateValues" dxfId="4" priority="50" stopIfTrue="1"/>
  </conditionalFormatting>
  <conditionalFormatting sqref="C192">
    <cfRule type="duplicateValues" dxfId="3" priority="49" stopIfTrue="1"/>
  </conditionalFormatting>
  <conditionalFormatting sqref="C193:C64504 C135:C139 C1:C10 C190:C191 C20:C21 C167 C101:C104 C149:C153 C34:C41 C178:C188 C123:C124 C23:C24 C50:C57 C126 C32 C94 C160:C161 C17 C163:C164 C130 C61:C64 C106:C113 C66:C73 C119:C120 C48 C78:C89">
    <cfRule type="duplicateValues" dxfId="2" priority="57" stopIfTrue="1"/>
  </conditionalFormatting>
  <conditionalFormatting sqref="F209">
    <cfRule type="duplicateValues" dxfId="1" priority="42" stopIfTrue="1"/>
  </conditionalFormatting>
  <conditionalFormatting sqref="F210">
    <cfRule type="duplicateValues" dxfId="0" priority="41" stopIfTrue="1"/>
  </conditionalFormatting>
  <pageMargins left="0.31496062992125984" right="0.31496062992125984" top="0.74803149606299213" bottom="0.74803149606299213" header="0.31496062992125984" footer="0.31496062992125984"/>
  <pageSetup scale="85" orientation="portrait" horizontalDpi="4294967293" verticalDpi="0" r:id="rId1"/>
  <rowBreaks count="7" manualBreakCount="7">
    <brk id="54" max="6" man="1"/>
    <brk id="106" max="6" man="1"/>
    <brk id="160" max="6" man="1"/>
    <brk id="210" max="6" man="1"/>
    <brk id="245" max="6" man="1"/>
    <brk id="299" max="6" man="1"/>
    <brk id="377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DEUDA SUPLIDOR</vt:lpstr>
      <vt:lpstr>'DEUDA SUPLIDOR'!Área_de_impresión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 HRILLB</dc:creator>
  <cp:lastModifiedBy>ADMIN HRILLB</cp:lastModifiedBy>
  <dcterms:created xsi:type="dcterms:W3CDTF">2025-10-25T18:11:26Z</dcterms:created>
  <dcterms:modified xsi:type="dcterms:W3CDTF">2025-10-25T18:15:54Z</dcterms:modified>
</cp:coreProperties>
</file>