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 HRILLB\Documents\"/>
    </mc:Choice>
  </mc:AlternateContent>
  <bookViews>
    <workbookView xWindow="0" yWindow="0" windowWidth="28800" windowHeight="12435"/>
  </bookViews>
  <sheets>
    <sheet name="Est. Resultado F.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F10" i="1"/>
  <c r="F13" i="1" s="1"/>
  <c r="F29" i="1" s="1"/>
  <c r="H13" i="1"/>
  <c r="F16" i="1"/>
  <c r="F18" i="1"/>
  <c r="F22" i="1"/>
  <c r="H22" i="1"/>
  <c r="H23" i="1" s="1"/>
  <c r="F23" i="1"/>
  <c r="F34" i="1"/>
  <c r="H34" i="1"/>
  <c r="H29" i="1" l="1"/>
</calcChain>
</file>

<file path=xl/sharedStrings.xml><?xml version="1.0" encoding="utf-8"?>
<sst xmlns="http://schemas.openxmlformats.org/spreadsheetml/2006/main" count="47" uniqueCount="47">
  <si>
    <t>Director</t>
  </si>
  <si>
    <t>Dr. Newton Solano</t>
  </si>
  <si>
    <t xml:space="preserve">Contador </t>
  </si>
  <si>
    <t>Administrador</t>
  </si>
  <si>
    <t>Lic. Jenniffer Rodríguez</t>
  </si>
  <si>
    <t>Jean Flores</t>
  </si>
  <si>
    <t xml:space="preserve">Intereses minoritarios </t>
  </si>
  <si>
    <t>0049</t>
  </si>
  <si>
    <t>Propietarios de la entidad controladora</t>
  </si>
  <si>
    <t>0048</t>
  </si>
  <si>
    <t>Atribuible a:</t>
  </si>
  <si>
    <t>Resultados positivos (ahorro) / negativo (desahorro)</t>
  </si>
  <si>
    <t xml:space="preserve">Participación en resultado de asociadas </t>
  </si>
  <si>
    <t>0047</t>
  </si>
  <si>
    <t>Ganancia (pérdida) por diferencia cambiaria</t>
  </si>
  <si>
    <t>0046</t>
  </si>
  <si>
    <t>Total gastos</t>
  </si>
  <si>
    <t>Gastos financieros</t>
  </si>
  <si>
    <t>0045</t>
  </si>
  <si>
    <t>Otros gastos</t>
  </si>
  <si>
    <t>0044</t>
  </si>
  <si>
    <t>Deterioro del valor de propiedad, planta y equipo</t>
  </si>
  <si>
    <t>0043</t>
  </si>
  <si>
    <t>Gasto de depreciación y amortización</t>
  </si>
  <si>
    <t>0042</t>
  </si>
  <si>
    <t>Suministros y materiales para consumo</t>
  </si>
  <si>
    <t>0041</t>
  </si>
  <si>
    <t>Subvenciones y otros pagos por transferencias</t>
  </si>
  <si>
    <t>0040</t>
  </si>
  <si>
    <t>Sueldos, salarios y beneficios a empleados</t>
  </si>
  <si>
    <t>0039</t>
  </si>
  <si>
    <t>Gastos (Notas 18, 19, 20, 21 y 22)</t>
  </si>
  <si>
    <t xml:space="preserve"> </t>
  </si>
  <si>
    <t>Total ingresos</t>
  </si>
  <si>
    <t>Recargos, multas y otros ingresos</t>
  </si>
  <si>
    <t>0038</t>
  </si>
  <si>
    <t>Transferencias</t>
  </si>
  <si>
    <t>0037</t>
  </si>
  <si>
    <t>Ingresos por transacciones con contraprestación</t>
  </si>
  <si>
    <t>0036</t>
  </si>
  <si>
    <t xml:space="preserve">Impuestos </t>
  </si>
  <si>
    <t>0035</t>
  </si>
  <si>
    <t>Ingresos (Nota 17)</t>
  </si>
  <si>
    <t>(Valores en RD$)</t>
  </si>
  <si>
    <t>Del ejercicio terminado al 30 de septiembre  2025</t>
  </si>
  <si>
    <t>Estado de Rendimiento Financiero</t>
  </si>
  <si>
    <t>Hospital Regional Ing. Luis L. Bogaert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</si>
</sst>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6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49" fontId="0" fillId="0" borderId="0" xfId="0" applyNumberForma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64" fontId="2" fillId="2" borderId="0" xfId="0" applyNumberFormat="1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165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49" fontId="0" fillId="2" borderId="0" xfId="0" applyNumberForma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164" fontId="2" fillId="2" borderId="0" xfId="1" applyFont="1" applyFill="1" applyAlignment="1">
      <alignment vertical="center"/>
    </xf>
    <xf numFmtId="165" fontId="2" fillId="0" borderId="0" xfId="0" applyNumberFormat="1" applyFont="1" applyAlignment="1">
      <alignment vertical="center"/>
    </xf>
    <xf numFmtId="165" fontId="4" fillId="2" borderId="1" xfId="0" applyNumberFormat="1" applyFont="1" applyFill="1" applyBorder="1" applyAlignment="1">
      <alignment vertical="center"/>
    </xf>
    <xf numFmtId="165" fontId="5" fillId="2" borderId="0" xfId="0" applyNumberFormat="1" applyFont="1" applyFill="1" applyAlignment="1">
      <alignment horizontal="left" vertical="center"/>
    </xf>
    <xf numFmtId="164" fontId="4" fillId="2" borderId="1" xfId="1" applyFont="1" applyFill="1" applyBorder="1" applyAlignment="1">
      <alignment vertical="center"/>
    </xf>
    <xf numFmtId="165" fontId="2" fillId="2" borderId="2" xfId="0" applyNumberFormat="1" applyFont="1" applyFill="1" applyBorder="1" applyAlignment="1">
      <alignment vertical="center"/>
    </xf>
    <xf numFmtId="165" fontId="2" fillId="2" borderId="0" xfId="0" applyNumberFormat="1" applyFont="1" applyFill="1" applyAlignment="1">
      <alignment horizontal="left" vertical="center"/>
    </xf>
    <xf numFmtId="164" fontId="2" fillId="2" borderId="2" xfId="1" applyFont="1" applyFill="1" applyBorder="1" applyAlignment="1">
      <alignment vertical="center"/>
    </xf>
    <xf numFmtId="164" fontId="2" fillId="2" borderId="0" xfId="1" applyFont="1" applyFill="1" applyBorder="1" applyAlignment="1">
      <alignment vertical="center"/>
    </xf>
    <xf numFmtId="165" fontId="4" fillId="2" borderId="2" xfId="0" applyNumberFormat="1" applyFont="1" applyFill="1" applyBorder="1" applyAlignment="1">
      <alignment vertical="center"/>
    </xf>
    <xf numFmtId="164" fontId="4" fillId="2" borderId="2" xfId="1" applyFont="1" applyFill="1" applyBorder="1" applyAlignment="1">
      <alignment vertical="center"/>
    </xf>
    <xf numFmtId="37" fontId="0" fillId="0" borderId="0" xfId="0" applyNumberFormat="1" applyAlignment="1">
      <alignment vertical="center"/>
    </xf>
    <xf numFmtId="37" fontId="2" fillId="0" borderId="0" xfId="0" applyNumberFormat="1" applyFont="1" applyAlignment="1">
      <alignment vertical="center"/>
    </xf>
    <xf numFmtId="164" fontId="2" fillId="2" borderId="0" xfId="1" applyFont="1" applyFill="1" applyAlignment="1">
      <alignment horizontal="left" vertical="center"/>
    </xf>
    <xf numFmtId="39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justify" vertical="center"/>
    </xf>
    <xf numFmtId="0" fontId="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%20HRILLB/Downloads/9-Estado%20Financiero%20Septiembre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2">
          <cell r="G2">
            <v>0</v>
          </cell>
        </row>
        <row r="3">
          <cell r="G3">
            <v>1920100</v>
          </cell>
        </row>
        <row r="4">
          <cell r="G4">
            <v>1920100</v>
          </cell>
        </row>
        <row r="5">
          <cell r="G5">
            <v>1920100</v>
          </cell>
        </row>
        <row r="6">
          <cell r="G6">
            <v>1920100</v>
          </cell>
        </row>
        <row r="7">
          <cell r="G7">
            <v>1920100</v>
          </cell>
        </row>
        <row r="8">
          <cell r="G8">
            <v>1920100</v>
          </cell>
        </row>
        <row r="9">
          <cell r="G9">
            <v>1920100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2016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</row>
        <row r="15">
          <cell r="B15" t="str">
            <v>0004</v>
          </cell>
          <cell r="G15">
            <v>192226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1548517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-2196476</v>
          </cell>
          <cell r="G22">
            <v>-2196476</v>
          </cell>
        </row>
        <row r="23">
          <cell r="B23" t="str">
            <v>**</v>
          </cell>
          <cell r="G23">
            <v>-2196476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-1789939</v>
          </cell>
        </row>
        <row r="26">
          <cell r="B26">
            <v>-1789939</v>
          </cell>
          <cell r="G26">
            <v>-1789939</v>
          </cell>
        </row>
        <row r="27">
          <cell r="B27" t="str">
            <v>**</v>
          </cell>
          <cell r="G27">
            <v>-1789939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-28827760</v>
          </cell>
        </row>
        <row r="30">
          <cell r="B30">
            <v>-28827760</v>
          </cell>
          <cell r="G30">
            <v>-28827760</v>
          </cell>
        </row>
        <row r="31">
          <cell r="B31">
            <v>-28827760</v>
          </cell>
          <cell r="G31">
            <v>-28827760</v>
          </cell>
        </row>
        <row r="32">
          <cell r="B32" t="str">
            <v>**</v>
          </cell>
          <cell r="G32">
            <v>-28827760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-283208192</v>
          </cell>
          <cell r="G34">
            <v>-283208192</v>
          </cell>
        </row>
        <row r="35">
          <cell r="B35" t="str">
            <v>**</v>
          </cell>
          <cell r="G35">
            <v>-283208192</v>
          </cell>
        </row>
        <row r="36">
          <cell r="B36">
            <v>-283208192</v>
          </cell>
          <cell r="G36">
            <v>-283208192</v>
          </cell>
        </row>
        <row r="37">
          <cell r="B37">
            <v>-283208192</v>
          </cell>
          <cell r="G37">
            <v>-283208192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903553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5905748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12650112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1161346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3546252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159209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129190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600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6672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2780030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1094412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2245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37268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211643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153372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1424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30416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6542000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53068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2115664</v>
          </cell>
          <cell r="G156">
            <v>2115664</v>
          </cell>
        </row>
        <row r="157">
          <cell r="B157">
            <v>2115664</v>
          </cell>
          <cell r="G157">
            <v>1920100</v>
          </cell>
        </row>
        <row r="158">
          <cell r="G158">
            <v>1920100</v>
          </cell>
        </row>
        <row r="159">
          <cell r="G159">
            <v>1920100</v>
          </cell>
        </row>
        <row r="160">
          <cell r="G160">
            <v>1920100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 refreshError="1">
        <row r="2">
          <cell r="C2" t="str">
            <v>Entidad Modelo</v>
          </cell>
        </row>
        <row r="7">
          <cell r="H7">
            <v>2016</v>
          </cell>
        </row>
      </sheetData>
      <sheetData sheetId="2" refreshError="1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Comprobacion"/>
      <sheetName val="Est. Situacion F. (2)"/>
      <sheetName val="ECAMP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Gastos"/>
    </sheetNames>
    <sheetDataSet>
      <sheetData sheetId="0"/>
      <sheetData sheetId="1" refreshError="1"/>
      <sheetData sheetId="2" refreshError="1"/>
      <sheetData sheetId="3" refreshError="1"/>
      <sheetData sheetId="4">
        <row r="36">
          <cell r="C36">
            <v>4144659.75</v>
          </cell>
        </row>
      </sheetData>
      <sheetData sheetId="5">
        <row r="16">
          <cell r="B16">
            <v>11842276.33</v>
          </cell>
        </row>
      </sheetData>
      <sheetData sheetId="6" refreshError="1"/>
      <sheetData sheetId="7" refreshError="1"/>
      <sheetData sheetId="8">
        <row r="11">
          <cell r="B11">
            <v>1740972.07</v>
          </cell>
        </row>
      </sheetData>
      <sheetData sheetId="9">
        <row r="12">
          <cell r="B12">
            <v>155400</v>
          </cell>
        </row>
      </sheetData>
      <sheetData sheetId="10">
        <row r="13">
          <cell r="B13">
            <v>22260</v>
          </cell>
        </row>
      </sheetData>
      <sheetData sheetId="11">
        <row r="13">
          <cell r="B13">
            <v>1734190.21</v>
          </cell>
        </row>
      </sheetData>
      <sheetData sheetId="12" refreshError="1"/>
      <sheetData sheetId="13" refreshError="1"/>
      <sheetData sheetId="14">
        <row r="26">
          <cell r="B26">
            <v>8633688.2100000009</v>
          </cell>
        </row>
      </sheetData>
      <sheetData sheetId="15">
        <row r="10">
          <cell r="B10">
            <v>3521789.01</v>
          </cell>
        </row>
        <row r="41">
          <cell r="B41">
            <v>8662603.4299999997</v>
          </cell>
        </row>
        <row r="165">
          <cell r="B165">
            <v>18538.169999999998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tabSelected="1" topLeftCell="C1" zoomScaleNormal="100" workbookViewId="0">
      <selection activeCell="C5" sqref="C5:H5"/>
    </sheetView>
  </sheetViews>
  <sheetFormatPr baseColWidth="10" defaultColWidth="11.42578125" defaultRowHeight="15" x14ac:dyDescent="0.25"/>
  <cols>
    <col min="1" max="1" width="5.42578125" style="3" hidden="1" customWidth="1"/>
    <col min="2" max="2" width="3.7109375" style="2" customWidth="1"/>
    <col min="3" max="3" width="4.28515625" style="2" customWidth="1"/>
    <col min="4" max="4" width="20.85546875" style="2" customWidth="1"/>
    <col min="5" max="5" width="24.140625" style="2" customWidth="1"/>
    <col min="6" max="6" width="20.42578125" style="2" customWidth="1"/>
    <col min="7" max="7" width="1.7109375" style="2" customWidth="1"/>
    <col min="8" max="8" width="14.42578125" style="2" hidden="1" customWidth="1"/>
    <col min="9" max="9" width="3.7109375" style="2" customWidth="1"/>
    <col min="10" max="10" width="19.85546875" style="2" customWidth="1"/>
    <col min="11" max="11" width="14.85546875" style="2" customWidth="1"/>
    <col min="12" max="13" width="11.42578125" style="2"/>
    <col min="14" max="16384" width="11.42578125" style="1"/>
  </cols>
  <sheetData>
    <row r="1" spans="1:11" x14ac:dyDescent="0.25">
      <c r="A1" s="14"/>
      <c r="B1" s="10"/>
      <c r="C1" s="10"/>
      <c r="D1" s="10"/>
      <c r="E1" s="10"/>
      <c r="F1" s="10"/>
      <c r="G1" s="10"/>
      <c r="H1" s="10"/>
    </row>
    <row r="2" spans="1:11" ht="15.75" x14ac:dyDescent="0.25">
      <c r="A2" s="14"/>
      <c r="B2" s="10"/>
      <c r="C2" s="35" t="s">
        <v>46</v>
      </c>
      <c r="D2" s="35"/>
      <c r="E2" s="35"/>
      <c r="F2" s="35"/>
      <c r="G2" s="35"/>
      <c r="H2" s="35"/>
    </row>
    <row r="3" spans="1:11" ht="15.75" x14ac:dyDescent="0.25">
      <c r="A3" s="14"/>
      <c r="B3" s="10"/>
      <c r="C3" s="35" t="s">
        <v>45</v>
      </c>
      <c r="D3" s="35"/>
      <c r="E3" s="35"/>
      <c r="F3" s="35"/>
      <c r="G3" s="35"/>
      <c r="H3" s="35"/>
    </row>
    <row r="4" spans="1:11" ht="15.75" x14ac:dyDescent="0.25">
      <c r="A4" s="14"/>
      <c r="B4" s="10"/>
      <c r="C4" s="35" t="s">
        <v>44</v>
      </c>
      <c r="D4" s="35"/>
      <c r="E4" s="35"/>
      <c r="F4" s="35"/>
      <c r="G4" s="35"/>
      <c r="H4" s="35"/>
    </row>
    <row r="5" spans="1:11" ht="15.75" x14ac:dyDescent="0.25">
      <c r="A5" s="14"/>
      <c r="B5" s="10"/>
      <c r="C5" s="35" t="s">
        <v>43</v>
      </c>
      <c r="D5" s="35"/>
      <c r="E5" s="35"/>
      <c r="F5" s="35"/>
      <c r="G5" s="35"/>
      <c r="H5" s="35"/>
    </row>
    <row r="6" spans="1:11" x14ac:dyDescent="0.25">
      <c r="A6" s="14"/>
      <c r="B6" s="10"/>
      <c r="C6" s="10"/>
      <c r="D6" s="34"/>
      <c r="E6" s="34"/>
      <c r="F6" s="10"/>
      <c r="G6" s="10"/>
      <c r="H6" s="10"/>
    </row>
    <row r="7" spans="1:11" x14ac:dyDescent="0.25">
      <c r="A7" s="14"/>
      <c r="B7" s="10"/>
      <c r="C7" s="10"/>
      <c r="D7" s="10"/>
      <c r="E7" s="10"/>
      <c r="F7" s="32">
        <v>2025</v>
      </c>
      <c r="G7" s="33"/>
      <c r="H7" s="32">
        <f>+[1]ESF!H7</f>
        <v>2016</v>
      </c>
    </row>
    <row r="8" spans="1:11" x14ac:dyDescent="0.25">
      <c r="A8" s="14"/>
      <c r="B8" s="10"/>
      <c r="C8" s="11" t="s">
        <v>42</v>
      </c>
      <c r="D8" s="31"/>
      <c r="E8" s="31"/>
      <c r="F8" s="24"/>
      <c r="G8" s="30"/>
      <c r="H8" s="30"/>
      <c r="K8" s="17"/>
    </row>
    <row r="9" spans="1:11" x14ac:dyDescent="0.25">
      <c r="A9" s="14" t="s">
        <v>41</v>
      </c>
      <c r="B9" s="10"/>
      <c r="C9" s="10"/>
      <c r="D9" s="10" t="s">
        <v>40</v>
      </c>
      <c r="E9" s="10"/>
      <c r="F9" s="24"/>
      <c r="G9" s="22"/>
      <c r="H9" s="12"/>
      <c r="K9" s="17"/>
    </row>
    <row r="10" spans="1:11" x14ac:dyDescent="0.25">
      <c r="A10" s="14" t="s">
        <v>39</v>
      </c>
      <c r="B10" s="10"/>
      <c r="C10" s="10"/>
      <c r="D10" s="10" t="s">
        <v>38</v>
      </c>
      <c r="E10" s="10"/>
      <c r="F10" s="24">
        <f>+[2]Ingresos!B26</f>
        <v>8633688.2100000009</v>
      </c>
      <c r="G10" s="22"/>
      <c r="H10" s="12"/>
      <c r="K10" s="17"/>
    </row>
    <row r="11" spans="1:11" x14ac:dyDescent="0.25">
      <c r="A11" s="14" t="s">
        <v>37</v>
      </c>
      <c r="B11" s="10"/>
      <c r="C11" s="10"/>
      <c r="D11" s="10" t="s">
        <v>36</v>
      </c>
      <c r="E11" s="10"/>
      <c r="F11" s="24"/>
      <c r="G11" s="22"/>
      <c r="H11" s="12"/>
      <c r="K11" s="17"/>
    </row>
    <row r="12" spans="1:11" x14ac:dyDescent="0.25">
      <c r="A12" s="14" t="s">
        <v>35</v>
      </c>
      <c r="B12" s="10"/>
      <c r="C12" s="10"/>
      <c r="D12" s="10" t="s">
        <v>34</v>
      </c>
      <c r="E12" s="10"/>
      <c r="F12" s="23"/>
      <c r="G12" s="22"/>
      <c r="H12" s="12"/>
      <c r="K12" s="17"/>
    </row>
    <row r="13" spans="1:11" x14ac:dyDescent="0.25">
      <c r="A13" s="14"/>
      <c r="B13" s="10"/>
      <c r="C13" s="11" t="s">
        <v>33</v>
      </c>
      <c r="D13" s="10"/>
      <c r="E13" s="10"/>
      <c r="F13" s="26">
        <f>SUM(F9:F12)</f>
        <v>8633688.2100000009</v>
      </c>
      <c r="G13" s="22"/>
      <c r="H13" s="25">
        <f>SUM(H9:H12)</f>
        <v>0</v>
      </c>
      <c r="K13" s="17"/>
    </row>
    <row r="14" spans="1:11" x14ac:dyDescent="0.25">
      <c r="A14" s="14"/>
      <c r="B14" s="10"/>
      <c r="C14" s="10"/>
      <c r="D14" s="10" t="s">
        <v>32</v>
      </c>
      <c r="E14" s="10"/>
      <c r="F14" s="16"/>
      <c r="G14" s="12"/>
      <c r="H14" s="12"/>
    </row>
    <row r="15" spans="1:11" x14ac:dyDescent="0.25">
      <c r="A15" s="14"/>
      <c r="B15" s="10"/>
      <c r="C15" s="11" t="s">
        <v>31</v>
      </c>
      <c r="D15" s="10"/>
      <c r="E15" s="10"/>
      <c r="F15" s="29"/>
      <c r="G15" s="22"/>
      <c r="H15" s="22"/>
      <c r="K15" s="17"/>
    </row>
    <row r="16" spans="1:11" x14ac:dyDescent="0.25">
      <c r="A16" s="14" t="s">
        <v>30</v>
      </c>
      <c r="B16" s="10"/>
      <c r="C16" s="10"/>
      <c r="D16" s="10" t="s">
        <v>29</v>
      </c>
      <c r="E16" s="10"/>
      <c r="F16" s="24">
        <f>+[2]Gastos!B10</f>
        <v>3521789.01</v>
      </c>
      <c r="G16" s="12"/>
      <c r="H16" s="12"/>
      <c r="K16" s="17"/>
    </row>
    <row r="17" spans="1:14" x14ac:dyDescent="0.25">
      <c r="A17" s="14" t="s">
        <v>28</v>
      </c>
      <c r="B17" s="10"/>
      <c r="C17" s="10"/>
      <c r="D17" s="10" t="s">
        <v>27</v>
      </c>
      <c r="E17" s="10"/>
      <c r="F17" s="24">
        <v>0</v>
      </c>
      <c r="G17" s="22"/>
      <c r="H17" s="12"/>
      <c r="K17" s="17"/>
    </row>
    <row r="18" spans="1:14" x14ac:dyDescent="0.25">
      <c r="A18" s="14" t="s">
        <v>26</v>
      </c>
      <c r="B18" s="10"/>
      <c r="C18" s="10"/>
      <c r="D18" s="10" t="s">
        <v>25</v>
      </c>
      <c r="E18" s="10"/>
      <c r="F18" s="24">
        <f>+[2]Gastos!B41-F17</f>
        <v>8662603.4299999997</v>
      </c>
      <c r="G18" s="22"/>
      <c r="H18" s="12"/>
      <c r="K18" s="17"/>
      <c r="L18" s="28"/>
      <c r="N18" s="27"/>
    </row>
    <row r="19" spans="1:14" x14ac:dyDescent="0.25">
      <c r="A19" s="14" t="s">
        <v>24</v>
      </c>
      <c r="B19" s="10"/>
      <c r="C19" s="10"/>
      <c r="D19" s="10" t="s">
        <v>23</v>
      </c>
      <c r="E19" s="10"/>
      <c r="F19" s="24"/>
      <c r="G19" s="22"/>
      <c r="H19" s="12"/>
      <c r="K19" s="17"/>
    </row>
    <row r="20" spans="1:14" x14ac:dyDescent="0.25">
      <c r="A20" s="14" t="s">
        <v>22</v>
      </c>
      <c r="B20" s="10"/>
      <c r="C20" s="10"/>
      <c r="D20" s="10" t="s">
        <v>21</v>
      </c>
      <c r="E20" s="10"/>
      <c r="F20" s="16"/>
      <c r="G20" s="22"/>
      <c r="H20" s="12"/>
      <c r="K20" s="17"/>
    </row>
    <row r="21" spans="1:14" x14ac:dyDescent="0.25">
      <c r="A21" s="14" t="s">
        <v>20</v>
      </c>
      <c r="B21" s="10"/>
      <c r="C21" s="10"/>
      <c r="D21" s="10" t="s">
        <v>19</v>
      </c>
      <c r="E21" s="10"/>
      <c r="F21" s="24"/>
      <c r="G21" s="22"/>
      <c r="H21" s="21"/>
      <c r="J21" s="17"/>
      <c r="K21" s="17"/>
      <c r="L21" s="28"/>
      <c r="N21" s="27"/>
    </row>
    <row r="22" spans="1:14" x14ac:dyDescent="0.25">
      <c r="A22" s="14" t="s">
        <v>18</v>
      </c>
      <c r="B22" s="10"/>
      <c r="C22" s="10"/>
      <c r="D22" s="10" t="s">
        <v>17</v>
      </c>
      <c r="E22" s="10"/>
      <c r="F22" s="24">
        <f>+[2]Gastos!B165</f>
        <v>18538.169999999998</v>
      </c>
      <c r="G22" s="22"/>
      <c r="H22" s="12" t="e">
        <f>SUMIF([1]BC!B:B,[1]ERF!A22,[1]BC!G:G)</f>
        <v>#VALUE!</v>
      </c>
      <c r="K22" s="17"/>
    </row>
    <row r="23" spans="1:14" x14ac:dyDescent="0.25">
      <c r="A23" s="14"/>
      <c r="B23" s="10"/>
      <c r="C23" s="11" t="s">
        <v>16</v>
      </c>
      <c r="D23" s="10"/>
      <c r="E23" s="10"/>
      <c r="F23" s="26">
        <f>SUM(F16:F22)</f>
        <v>12202930.609999999</v>
      </c>
      <c r="G23" s="22"/>
      <c r="H23" s="25" t="e">
        <f>SUM(H16:H22)</f>
        <v>#VALUE!</v>
      </c>
      <c r="K23" s="17"/>
    </row>
    <row r="24" spans="1:14" x14ac:dyDescent="0.25">
      <c r="A24" s="14"/>
      <c r="B24" s="10"/>
      <c r="C24" s="9"/>
      <c r="D24" s="10"/>
      <c r="E24" s="10"/>
      <c r="F24" s="16"/>
      <c r="G24" s="12"/>
      <c r="H24" s="12"/>
      <c r="K24" s="17"/>
    </row>
    <row r="25" spans="1:14" x14ac:dyDescent="0.25">
      <c r="A25" s="14" t="s">
        <v>15</v>
      </c>
      <c r="B25" s="10"/>
      <c r="C25" s="10"/>
      <c r="D25" s="10" t="s">
        <v>14</v>
      </c>
      <c r="E25" s="10"/>
      <c r="F25" s="16">
        <v>0</v>
      </c>
      <c r="G25" s="22"/>
      <c r="H25" s="12">
        <v>0</v>
      </c>
      <c r="K25" s="17"/>
    </row>
    <row r="26" spans="1:14" x14ac:dyDescent="0.25">
      <c r="A26" s="14"/>
      <c r="B26" s="10"/>
      <c r="C26" s="10"/>
      <c r="D26" s="10"/>
      <c r="E26" s="10"/>
      <c r="F26" s="16"/>
      <c r="G26" s="22"/>
      <c r="H26" s="12"/>
      <c r="K26" s="17"/>
    </row>
    <row r="27" spans="1:14" x14ac:dyDescent="0.25">
      <c r="A27" s="14" t="s">
        <v>13</v>
      </c>
      <c r="B27" s="10"/>
      <c r="C27" s="10"/>
      <c r="D27" s="10" t="s">
        <v>12</v>
      </c>
      <c r="E27" s="10"/>
      <c r="F27" s="24">
        <v>0</v>
      </c>
      <c r="G27" s="22"/>
      <c r="H27" s="12">
        <v>0</v>
      </c>
      <c r="K27" s="17"/>
    </row>
    <row r="28" spans="1:14" x14ac:dyDescent="0.25">
      <c r="A28" s="14"/>
      <c r="B28" s="10"/>
      <c r="C28" s="10"/>
      <c r="D28" s="10"/>
      <c r="E28" s="10"/>
      <c r="F28" s="24"/>
      <c r="G28" s="22"/>
      <c r="H28" s="12"/>
    </row>
    <row r="29" spans="1:14" ht="15.75" thickBot="1" x14ac:dyDescent="0.3">
      <c r="A29" s="14"/>
      <c r="B29" s="10"/>
      <c r="C29" s="11" t="s">
        <v>11</v>
      </c>
      <c r="D29" s="10"/>
      <c r="E29" s="10"/>
      <c r="F29" s="20">
        <f>+F13-F23+F25+F27</f>
        <v>-3569242.3999999985</v>
      </c>
      <c r="G29" s="22"/>
      <c r="H29" s="18" t="e">
        <f>+H13-H23+H25+H27</f>
        <v>#VALUE!</v>
      </c>
      <c r="K29" s="17"/>
    </row>
    <row r="30" spans="1:14" ht="15.75" thickTop="1" x14ac:dyDescent="0.25">
      <c r="A30" s="14"/>
      <c r="B30" s="10"/>
      <c r="C30" s="11"/>
      <c r="D30" s="10"/>
      <c r="E30" s="10"/>
      <c r="F30" s="16"/>
      <c r="G30" s="12"/>
      <c r="H30" s="12"/>
    </row>
    <row r="31" spans="1:14" x14ac:dyDescent="0.25">
      <c r="A31" s="14"/>
      <c r="B31" s="10"/>
      <c r="C31" s="9" t="s">
        <v>10</v>
      </c>
      <c r="D31" s="10"/>
      <c r="E31" s="10"/>
      <c r="F31" s="16"/>
      <c r="G31" s="12"/>
      <c r="H31" s="12"/>
      <c r="K31" s="17"/>
    </row>
    <row r="32" spans="1:14" x14ac:dyDescent="0.25">
      <c r="A32" s="14" t="s">
        <v>9</v>
      </c>
      <c r="B32" s="10"/>
      <c r="C32" s="11"/>
      <c r="D32" s="10" t="s">
        <v>8</v>
      </c>
      <c r="E32" s="10"/>
      <c r="F32" s="16">
        <v>0</v>
      </c>
      <c r="G32" s="22"/>
      <c r="H32" s="12">
        <v>0</v>
      </c>
      <c r="K32" s="17"/>
    </row>
    <row r="33" spans="1:11" x14ac:dyDescent="0.25">
      <c r="A33" s="14" t="s">
        <v>7</v>
      </c>
      <c r="B33" s="10"/>
      <c r="C33" s="10"/>
      <c r="D33" s="10" t="s">
        <v>6</v>
      </c>
      <c r="E33" s="10"/>
      <c r="F33" s="23">
        <v>0</v>
      </c>
      <c r="G33" s="22"/>
      <c r="H33" s="21">
        <v>0</v>
      </c>
      <c r="K33" s="17"/>
    </row>
    <row r="34" spans="1:11" ht="15.75" thickBot="1" x14ac:dyDescent="0.3">
      <c r="A34" s="14"/>
      <c r="B34" s="10"/>
      <c r="C34" s="11"/>
      <c r="D34" s="10"/>
      <c r="E34" s="10"/>
      <c r="F34" s="20">
        <f>SUM(F32:F33)</f>
        <v>0</v>
      </c>
      <c r="G34" s="19"/>
      <c r="H34" s="18">
        <f>SUM(H32:H33)</f>
        <v>0</v>
      </c>
      <c r="K34" s="17"/>
    </row>
    <row r="35" spans="1:11" ht="15.75" thickTop="1" x14ac:dyDescent="0.25">
      <c r="A35" s="14"/>
      <c r="B35" s="10"/>
      <c r="C35" s="11"/>
      <c r="D35" s="10"/>
      <c r="E35" s="10"/>
      <c r="F35" s="16"/>
      <c r="G35" s="12"/>
      <c r="H35" s="12"/>
    </row>
    <row r="36" spans="1:11" x14ac:dyDescent="0.25">
      <c r="A36" s="14"/>
      <c r="B36" s="10"/>
      <c r="C36" s="10"/>
      <c r="D36" s="10"/>
      <c r="E36" s="10"/>
      <c r="F36" s="12"/>
      <c r="G36" s="12"/>
      <c r="H36" s="12"/>
    </row>
    <row r="37" spans="1:11" x14ac:dyDescent="0.25">
      <c r="A37" s="14"/>
      <c r="B37" s="10"/>
      <c r="C37" s="15"/>
      <c r="D37" s="15"/>
      <c r="E37" s="15"/>
      <c r="F37" s="15"/>
      <c r="G37" s="15"/>
      <c r="H37" s="15"/>
    </row>
    <row r="38" spans="1:11" x14ac:dyDescent="0.25">
      <c r="A38" s="14"/>
      <c r="B38" s="10"/>
      <c r="C38" s="10"/>
      <c r="D38" s="11"/>
      <c r="E38" s="11"/>
      <c r="F38" s="10"/>
      <c r="G38" s="10"/>
      <c r="H38" s="10"/>
    </row>
    <row r="39" spans="1:11" x14ac:dyDescent="0.25">
      <c r="A39" s="14"/>
      <c r="B39" s="10"/>
      <c r="C39" s="10"/>
      <c r="D39" s="13"/>
      <c r="E39" s="13"/>
      <c r="F39" s="13"/>
      <c r="G39" s="10"/>
      <c r="H39" s="10"/>
    </row>
    <row r="40" spans="1:11" x14ac:dyDescent="0.25">
      <c r="A40" s="14"/>
      <c r="B40" s="10"/>
      <c r="C40" s="10"/>
      <c r="D40" s="8" t="s">
        <v>5</v>
      </c>
      <c r="E40" s="13"/>
      <c r="F40" s="8" t="s">
        <v>4</v>
      </c>
      <c r="G40" s="12"/>
      <c r="H40" s="12"/>
    </row>
    <row r="41" spans="1:11" x14ac:dyDescent="0.25">
      <c r="D41" s="5" t="s">
        <v>3</v>
      </c>
      <c r="E41" s="5"/>
      <c r="F41" s="5" t="s">
        <v>2</v>
      </c>
    </row>
    <row r="42" spans="1:11" x14ac:dyDescent="0.25">
      <c r="D42" s="11"/>
      <c r="E42" s="11"/>
      <c r="F42" s="10"/>
    </row>
    <row r="43" spans="1:11" x14ac:dyDescent="0.25">
      <c r="D43" s="9"/>
      <c r="E43" s="8" t="s">
        <v>1</v>
      </c>
      <c r="F43" s="7"/>
    </row>
    <row r="44" spans="1:11" x14ac:dyDescent="0.25">
      <c r="D44" s="6"/>
      <c r="E44" s="5" t="s">
        <v>0</v>
      </c>
      <c r="F44" s="4"/>
    </row>
  </sheetData>
  <mergeCells count="5">
    <mergeCell ref="C2:H2"/>
    <mergeCell ref="C3:H3"/>
    <mergeCell ref="C4:H4"/>
    <mergeCell ref="C5:H5"/>
    <mergeCell ref="C37:H37"/>
  </mergeCells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Est. Resultado F.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 HRILLB</dc:creator>
  <cp:lastModifiedBy>ADMIN HRILLB</cp:lastModifiedBy>
  <dcterms:created xsi:type="dcterms:W3CDTF">2025-10-25T18:04:06Z</dcterms:created>
  <dcterms:modified xsi:type="dcterms:W3CDTF">2025-10-25T18:04:46Z</dcterms:modified>
</cp:coreProperties>
</file>