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ntabilidad\CONTABILIDAD 2025\Odontología\"/>
    </mc:Choice>
  </mc:AlternateContent>
  <xr:revisionPtr revIDLastSave="0" documentId="13_ncr:1_{91D9DFA9-C7B4-4173-ACE4-B5D8CCF83B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SPITAL ING. LUIS BOGAERT" sheetId="1" r:id="rId1"/>
  </sheets>
  <externalReferences>
    <externalReference r:id="rId2"/>
  </externalReferences>
  <definedNames>
    <definedName name="_xlnm.Print_Area" localSheetId="0">'HOSPITAL ING. LUIS BOGAERT'!$A$1:$AC$24</definedName>
    <definedName name="NOMBRE">#REF!</definedName>
    <definedName name="Región">'[1]Criterios - No tocar'!$B$1:$K$1</definedName>
    <definedName name="Trimestre">'[1]Criterios - No tocar'!$M$2:$M$6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E21" i="1"/>
  <c r="E19" i="1" l="1"/>
  <c r="E18" i="1" l="1"/>
  <c r="E16" i="1" l="1"/>
  <c r="E14" i="1"/>
  <c r="I13" i="1"/>
  <c r="H24" i="1" l="1"/>
  <c r="I16" i="1"/>
  <c r="I17" i="1"/>
  <c r="I18" i="1"/>
  <c r="I19" i="1"/>
  <c r="I20" i="1"/>
  <c r="I21" i="1"/>
  <c r="I22" i="1"/>
  <c r="I23" i="1"/>
  <c r="I14" i="1"/>
  <c r="I15" i="1"/>
  <c r="I12" i="1"/>
  <c r="D12" i="1"/>
  <c r="D13" i="1" l="1"/>
  <c r="D14" i="1"/>
  <c r="D15" i="1"/>
  <c r="D16" i="1"/>
  <c r="D17" i="1"/>
  <c r="D18" i="1"/>
  <c r="D19" i="1"/>
  <c r="D20" i="1"/>
  <c r="D21" i="1"/>
  <c r="D22" i="1"/>
  <c r="D23" i="1"/>
  <c r="D24" i="1" l="1"/>
  <c r="G24" i="1"/>
  <c r="F24" i="1"/>
  <c r="E24" i="1"/>
  <c r="C24" i="1"/>
  <c r="B24" i="1"/>
  <c r="I24" i="1" l="1"/>
</calcChain>
</file>

<file path=xl/sharedStrings.xml><?xml version="1.0" encoding="utf-8"?>
<sst xmlns="http://schemas.openxmlformats.org/spreadsheetml/2006/main" count="38" uniqueCount="37">
  <si>
    <t>SERVICIO NACIONAL DE SALUD</t>
  </si>
  <si>
    <t>MESES</t>
  </si>
  <si>
    <t>MEDICAMENTOS, MATERIALES E INSUMOS MEDICOS</t>
  </si>
  <si>
    <t>EQUIPAMIENTOS</t>
  </si>
  <si>
    <t>MANTENIMIENTOS Y/O ADECUACION DE AREAS</t>
  </si>
  <si>
    <t>TOTAL MENSUAL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</si>
  <si>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</si>
  <si>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</si>
  <si>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</si>
  <si>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</si>
  <si>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</si>
  <si>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</si>
  <si>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</si>
  <si>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</si>
  <si>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</si>
  <si>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</si>
  <si>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</si>
  <si>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</si>
  <si>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</si>
  <si>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INGRESOS</t>
  </si>
  <si>
    <t>INGRESOS Y GASTOS EN ATENCION ODONTOLOGICA</t>
  </si>
  <si>
    <t>SUBSIDIADO SENASA</t>
  </si>
  <si>
    <t>GASTOS</t>
  </si>
  <si>
    <t>COPAGO/PROPIO</t>
  </si>
  <si>
    <t>ESTABLECIMIENTO: Hospital Regional Ing. Luis L. Bogaert</t>
  </si>
  <si>
    <t xml:space="preserve">OTROS GASTOS </t>
  </si>
  <si>
    <t>DESDE EL 1 DE ENERO 2025 HASTA 31 DE DICIEMBRE 2025</t>
  </si>
  <si>
    <r>
      <t xml:space="preserve">Nota: </t>
    </r>
    <r>
      <rPr>
        <b/>
        <sz val="11"/>
        <color theme="1"/>
        <rFont val="Calibri"/>
        <family val="2"/>
        <scheme val="minor"/>
      </rPr>
      <t>RD$114,087.88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b/>
        <sz val="11"/>
        <color theme="1"/>
        <rFont val="Calibri"/>
        <family val="2"/>
        <scheme val="minor"/>
      </rPr>
      <t>RD$11,991.97</t>
    </r>
    <r>
      <rPr>
        <sz val="11"/>
        <color theme="1"/>
        <rFont val="Calibri"/>
        <family val="2"/>
        <scheme val="minor"/>
      </rPr>
      <t xml:space="preserve"> Trabajos de protesis a pacientes, </t>
    </r>
    <r>
      <rPr>
        <b/>
        <sz val="11"/>
        <color theme="1"/>
        <rFont val="Calibri"/>
        <family val="2"/>
        <scheme val="minor"/>
      </rPr>
      <t>RD$18,037.48</t>
    </r>
    <r>
      <rPr>
        <sz val="11"/>
        <color theme="1"/>
        <rFont val="Calibri"/>
        <family val="2"/>
        <scheme val="minor"/>
      </rPr>
      <t xml:space="preserve"> servicios de mant. equipos de la unidad, </t>
    </r>
    <r>
      <rPr>
        <b/>
        <sz val="11"/>
        <color theme="1"/>
        <rFont val="Calibri"/>
        <family val="2"/>
        <scheme val="minor"/>
      </rPr>
      <t>RD$ 600</t>
    </r>
    <r>
      <rPr>
        <sz val="11"/>
        <color theme="1"/>
        <rFont val="Calibri"/>
        <family val="2"/>
        <scheme val="minor"/>
      </rPr>
      <t xml:space="preserve"> 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</si>
  <si>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RD$800.00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b/>
        <sz val="11"/>
        <color theme="1"/>
        <rFont val="Calibri"/>
        <family val="2"/>
        <scheme val="minor"/>
      </rPr>
      <t>RD$56050.00</t>
    </r>
    <r>
      <rPr>
        <sz val="11"/>
        <color theme="1"/>
        <rFont val="Calibri"/>
        <family val="2"/>
        <scheme val="minor"/>
      </rPr>
      <t xml:space="preserve"> Trabajos de protesis a pacientes, </t>
    </r>
    <r>
      <rPr>
        <b/>
        <sz val="11"/>
        <color theme="1"/>
        <rFont val="Calibri"/>
        <family val="2"/>
        <scheme val="minor"/>
      </rPr>
      <t>RD$3,776.00</t>
    </r>
    <r>
      <rPr>
        <sz val="11"/>
        <color theme="1"/>
        <rFont val="Calibri"/>
        <family val="2"/>
        <scheme val="minor"/>
      </rPr>
      <t xml:space="preserve"> servicios de mant. equipos de la unidad, </t>
    </r>
    <r>
      <rPr>
        <b/>
        <sz val="11"/>
        <color theme="1"/>
        <rFont val="Calibri"/>
        <family val="2"/>
        <scheme val="minor"/>
      </rPr>
      <t>RD$ 900</t>
    </r>
    <r>
      <rPr>
        <sz val="11"/>
        <color theme="1"/>
        <rFont val="Calibri"/>
        <family val="2"/>
        <scheme val="minor"/>
      </rPr>
      <t xml:space="preserve"> Envios de las medidas protesis de los pacientes </t>
    </r>
  </si>
  <si>
    <r>
      <t>Nota:</t>
    </r>
    <r>
      <rPr>
        <b/>
        <sz val="11"/>
        <color theme="1"/>
        <rFont val="Calibri"/>
        <family val="2"/>
        <scheme val="minor"/>
      </rPr>
      <t>RD$ 1,835.00</t>
    </r>
    <r>
      <rPr>
        <sz val="11"/>
        <color theme="1"/>
        <rFont val="Calibri"/>
        <family val="2"/>
        <scheme val="minor"/>
      </rPr>
      <t xml:space="preserve"> Envios de las medidas protesis de los pacientes y Librería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</si>
  <si>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RD$261,960.79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b/>
        <sz val="11"/>
        <color theme="1"/>
        <rFont val="Calibri"/>
        <family val="2"/>
        <scheme val="minor"/>
      </rPr>
      <t>RD$32,053.03</t>
    </r>
    <r>
      <rPr>
        <sz val="11"/>
        <color theme="1"/>
        <rFont val="Calibri"/>
        <family val="2"/>
        <scheme val="minor"/>
      </rPr>
      <t xml:space="preserve"> Trabajos de protesis a pacientes, </t>
    </r>
    <r>
      <rPr>
        <b/>
        <sz val="11"/>
        <color theme="1"/>
        <rFont val="Calibri"/>
        <family val="2"/>
        <scheme val="minor"/>
      </rPr>
      <t>RD$1200</t>
    </r>
    <r>
      <rPr>
        <sz val="11"/>
        <color theme="1"/>
        <rFont val="Calibri"/>
        <family val="2"/>
        <scheme val="minor"/>
      </rPr>
      <t xml:space="preserve"> 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</si>
  <si>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RD$64,185.54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RD$1200</t>
    </r>
    <r>
      <rPr>
        <sz val="11"/>
        <color theme="1"/>
        <rFont val="Calibri"/>
        <family val="2"/>
        <scheme val="minor"/>
      </rPr>
      <t xml:space="preserve"> 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</si>
  <si>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RD$14536.69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b/>
        <sz val="11"/>
        <color theme="1"/>
        <rFont val="Calibri"/>
        <family val="2"/>
        <scheme val="minor"/>
      </rPr>
      <t>RD$75,792.54</t>
    </r>
    <r>
      <rPr>
        <sz val="11"/>
        <color theme="1"/>
        <rFont val="Calibri"/>
        <family val="2"/>
        <scheme val="minor"/>
      </rPr>
      <t xml:space="preserve"> Trabajos de protesis a pacientes, </t>
    </r>
    <r>
      <rPr>
        <b/>
        <sz val="11"/>
        <color theme="1"/>
        <rFont val="Calibri"/>
        <family val="2"/>
        <scheme val="minor"/>
      </rPr>
      <t>RD$16,384.01</t>
    </r>
    <r>
      <rPr>
        <sz val="11"/>
        <color theme="1"/>
        <rFont val="Calibri"/>
        <family val="2"/>
        <scheme val="minor"/>
      </rPr>
      <t xml:space="preserve"> servicios de mant. equipos de la unidad, </t>
    </r>
    <r>
      <rPr>
        <b/>
        <sz val="11"/>
        <color theme="1"/>
        <rFont val="Calibri"/>
        <family val="2"/>
        <scheme val="minor"/>
      </rPr>
      <t>RD$ 2,000.00</t>
    </r>
    <r>
      <rPr>
        <sz val="11"/>
        <color theme="1"/>
        <rFont val="Calibri"/>
        <family val="2"/>
        <scheme val="minor"/>
      </rPr>
      <t xml:space="preserve"> 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</si>
  <si>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RD$212,171.78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b/>
        <sz val="11"/>
        <color theme="1"/>
        <rFont val="Calibri"/>
        <family val="2"/>
        <scheme val="minor"/>
      </rPr>
      <t>RD$31,966.49</t>
    </r>
    <r>
      <rPr>
        <sz val="11"/>
        <color theme="1"/>
        <rFont val="Calibri"/>
        <family val="2"/>
        <scheme val="minor"/>
      </rPr>
      <t xml:space="preserve"> Trabajos de protesis a pacientes, </t>
    </r>
    <r>
      <rPr>
        <b/>
        <sz val="11"/>
        <color theme="1"/>
        <rFont val="Calibri"/>
        <family val="2"/>
        <scheme val="minor"/>
      </rPr>
      <t>RD$7,000.00</t>
    </r>
    <r>
      <rPr>
        <sz val="11"/>
        <color theme="1"/>
        <rFont val="Calibri"/>
        <family val="2"/>
        <scheme val="minor"/>
      </rPr>
      <t xml:space="preserve"> servicios de mant. equipos de la unidad, </t>
    </r>
    <r>
      <rPr>
        <b/>
        <sz val="11"/>
        <color theme="1"/>
        <rFont val="Calibri"/>
        <family val="2"/>
        <scheme val="minor"/>
      </rPr>
      <t>RD$ 1,600.00</t>
    </r>
    <r>
      <rPr>
        <sz val="11"/>
        <color theme="1"/>
        <rFont val="Calibri"/>
        <family val="2"/>
        <scheme val="minor"/>
      </rPr>
      <t xml:space="preserve">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</si>
  <si>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RD$2273.11</t>
    </r>
    <r>
      <rPr>
        <sz val="11"/>
        <color theme="1"/>
        <rFont val="Calibri"/>
        <family val="2"/>
        <scheme val="minor"/>
      </rPr>
      <t xml:space="preserve"> pertenecen a insumos odontologícos, </t>
    </r>
    <r>
      <rPr>
        <b/>
        <sz val="11"/>
        <color theme="1"/>
        <rFont val="Calibri"/>
        <family val="2"/>
        <scheme val="minor"/>
      </rPr>
      <t xml:space="preserve">RD$ 1,800.00 </t>
    </r>
    <r>
      <rPr>
        <sz val="11"/>
        <color theme="1"/>
        <rFont val="Calibri"/>
        <family val="2"/>
        <scheme val="minor"/>
      </rPr>
      <t xml:space="preserve">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</si>
  <si>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RD$126,558.44</t>
    </r>
    <r>
      <rPr>
        <sz val="11"/>
        <color theme="1"/>
        <rFont val="Calibri"/>
        <family val="2"/>
        <scheme val="minor"/>
      </rPr>
      <t xml:space="preserve"> pertenecen a insumos odontologícos, RD$74,763.24 Trabajos de Protesis a Pacientes </t>
    </r>
    <r>
      <rPr>
        <b/>
        <sz val="11"/>
        <color theme="1"/>
        <rFont val="Calibri"/>
        <family val="2"/>
        <scheme val="minor"/>
      </rPr>
      <t xml:space="preserve">RD$ 2,800.00 </t>
    </r>
    <r>
      <rPr>
        <sz val="11"/>
        <color theme="1"/>
        <rFont val="Calibri"/>
        <family val="2"/>
        <scheme val="minor"/>
      </rPr>
      <t xml:space="preserve">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</si>
  <si>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 xml:space="preserve">RD$ 1,400.00 </t>
    </r>
    <r>
      <rPr>
        <sz val="11"/>
        <color theme="1"/>
        <rFont val="Calibri"/>
        <family val="2"/>
        <scheme val="minor"/>
      </rPr>
      <t xml:space="preserve">Envios de las medidas protesis de los pacientes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</si>
</sst>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0;[Red]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43" fontId="1" fillId="0" borderId="1" xfId="1" applyFont="1" applyBorder="1" applyAlignment="1">
      <alignment horizontal="right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4" fontId="0" fillId="0" borderId="1" xfId="0" applyNumberFormat="1" applyBorder="1"/>
    <xf numFmtId="43" fontId="0" fillId="4" borderId="1" xfId="1" applyFont="1" applyFill="1" applyBorder="1"/>
    <xf numFmtId="0" fontId="3" fillId="0" borderId="7" xfId="0" applyFont="1" applyBorder="1" applyAlignment="1">
      <alignment horizontal="left"/>
    </xf>
    <xf numFmtId="4" fontId="0" fillId="0" borderId="8" xfId="0" applyNumberFormat="1" applyBorder="1"/>
    <xf numFmtId="164" fontId="0" fillId="4" borderId="8" xfId="0" applyNumberFormat="1" applyFill="1" applyBorder="1"/>
    <xf numFmtId="43" fontId="1" fillId="0" borderId="8" xfId="1" applyFont="1" applyBorder="1" applyAlignment="1">
      <alignment horizontal="right"/>
    </xf>
    <xf numFmtId="43" fontId="1" fillId="0" borderId="9" xfId="1" applyFont="1" applyBorder="1" applyAlignment="1">
      <alignment horizontal="right"/>
    </xf>
    <xf numFmtId="0" fontId="3" fillId="0" borderId="10" xfId="0" applyFont="1" applyBorder="1" applyAlignment="1">
      <alignment horizontal="left"/>
    </xf>
    <xf numFmtId="43" fontId="1" fillId="0" borderId="11" xfId="1" applyFont="1" applyBorder="1" applyAlignment="1">
      <alignment horizontal="right"/>
    </xf>
    <xf numFmtId="0" fontId="3" fillId="0" borderId="12" xfId="0" applyFont="1" applyBorder="1" applyAlignment="1">
      <alignment horizontal="left"/>
    </xf>
    <xf numFmtId="43" fontId="1" fillId="0" borderId="13" xfId="1" applyFont="1" applyBorder="1" applyAlignment="1">
      <alignment horizontal="right"/>
    </xf>
    <xf numFmtId="0" fontId="2" fillId="3" borderId="14" xfId="0" applyFont="1" applyFill="1" applyBorder="1" applyAlignment="1">
      <alignment horizontal="right"/>
    </xf>
    <xf numFmtId="43" fontId="1" fillId="3" borderId="15" xfId="1" applyFont="1" applyFill="1" applyBorder="1" applyAlignment="1">
      <alignment horizontal="right"/>
    </xf>
    <xf numFmtId="43" fontId="1" fillId="3" borderId="16" xfId="1" applyFont="1" applyFill="1" applyBorder="1" applyAlignment="1">
      <alignment horizontal="right"/>
    </xf>
    <xf numFmtId="43" fontId="0" fillId="0" borderId="1" xfId="1" applyFont="1" applyBorder="1" applyAlignment="1">
      <alignment horizontal="right"/>
    </xf>
    <xf numFmtId="43" fontId="1" fillId="0" borderId="17" xfId="1" applyFont="1" applyBorder="1" applyAlignment="1">
      <alignment horizontal="right"/>
    </xf>
    <xf numFmtId="43" fontId="0" fillId="0" borderId="2" xfId="1" applyFont="1" applyBorder="1" applyAlignment="1">
      <alignment horizontal="right"/>
    </xf>
    <xf numFmtId="43" fontId="1" fillId="0" borderId="2" xfId="1" applyFont="1" applyBorder="1" applyAlignment="1">
      <alignment horizontal="right"/>
    </xf>
    <xf numFmtId="43" fontId="1" fillId="0" borderId="18" xfId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J24"/>
  <sheetViews>
    <sheetView tabSelected="1" zoomScaleNormal="100" workbookViewId="0">
      <selection activeCell="K26" sqref="K26"/>
    </sheetView>
  </sheetViews>
  <sheetFormatPr baseColWidth="10" defaultRowHeight="15" x14ac:dyDescent="0.25"/>
  <cols>
    <col min="1" max="1" width="13.5703125" customWidth="1"/>
    <col min="2" max="2" width="19.5703125" bestFit="1" customWidth="1"/>
    <col min="3" max="4" width="18.140625" customWidth="1"/>
    <col min="5" max="5" width="22.85546875" customWidth="1"/>
    <col min="6" max="6" width="16.140625" customWidth="1"/>
    <col min="7" max="8" width="25.85546875" customWidth="1"/>
    <col min="9" max="9" width="18.28515625" customWidth="1"/>
  </cols>
  <sheetData>
    <row r="5" spans="1:10" x14ac:dyDescent="0.25">
      <c r="A5" s="23" t="s">
        <v>0</v>
      </c>
      <c r="B5" s="23"/>
      <c r="C5" s="23"/>
      <c r="D5" s="23"/>
      <c r="E5" s="23"/>
      <c r="F5" s="23"/>
      <c r="G5" s="23"/>
      <c r="H5" s="23"/>
      <c r="I5" s="23"/>
    </row>
    <row r="6" spans="1:10" x14ac:dyDescent="0.25">
      <c r="A6" s="24" t="s">
        <v>20</v>
      </c>
      <c r="B6" s="24"/>
      <c r="C6" s="24"/>
      <c r="D6" s="24"/>
      <c r="E6" s="24"/>
      <c r="F6" s="24"/>
      <c r="G6" s="24"/>
      <c r="H6" s="24"/>
      <c r="I6" s="24"/>
    </row>
    <row r="7" spans="1:10" x14ac:dyDescent="0.25">
      <c r="A7" s="23" t="s">
        <v>26</v>
      </c>
      <c r="B7" s="23"/>
      <c r="C7" s="23"/>
      <c r="D7" s="23"/>
      <c r="E7" s="23"/>
      <c r="F7" s="23"/>
      <c r="G7" s="23"/>
      <c r="H7" s="23"/>
      <c r="I7" s="23"/>
    </row>
    <row r="8" spans="1:10" x14ac:dyDescent="0.25">
      <c r="A8" s="23" t="s">
        <v>24</v>
      </c>
      <c r="B8" s="23"/>
      <c r="C8" s="23"/>
      <c r="D8" s="23"/>
      <c r="E8" s="23"/>
      <c r="F8" s="23"/>
      <c r="G8" s="23"/>
      <c r="H8" s="23"/>
      <c r="I8" s="23"/>
    </row>
    <row r="10" spans="1:10" x14ac:dyDescent="0.25">
      <c r="A10" s="25" t="s">
        <v>1</v>
      </c>
      <c r="B10" s="28" t="s">
        <v>19</v>
      </c>
      <c r="C10" s="29"/>
      <c r="D10" s="30"/>
      <c r="E10" s="27" t="s">
        <v>22</v>
      </c>
      <c r="F10" s="27"/>
      <c r="G10" s="27"/>
      <c r="H10" s="27"/>
      <c r="I10" s="27"/>
    </row>
    <row r="11" spans="1:10" ht="45.75" thickBot="1" x14ac:dyDescent="0.3">
      <c r="A11" s="26"/>
      <c r="B11" s="2" t="s">
        <v>21</v>
      </c>
      <c r="C11" s="2" t="s">
        <v>23</v>
      </c>
      <c r="D11" s="2" t="s">
        <v>18</v>
      </c>
      <c r="E11" s="3" t="s">
        <v>2</v>
      </c>
      <c r="F11" s="2" t="s">
        <v>3</v>
      </c>
      <c r="G11" s="3" t="s">
        <v>4</v>
      </c>
      <c r="H11" s="3" t="s">
        <v>25</v>
      </c>
      <c r="I11" s="2" t="s">
        <v>5</v>
      </c>
    </row>
    <row r="12" spans="1:10" x14ac:dyDescent="0.25">
      <c r="A12" s="6" t="s">
        <v>6</v>
      </c>
      <c r="B12" s="7">
        <v>20000</v>
      </c>
      <c r="C12" s="8">
        <v>111600</v>
      </c>
      <c r="D12" s="9">
        <f>SUM(B12:C12)</f>
        <v>131600</v>
      </c>
      <c r="E12" s="9">
        <v>65591.960000000006</v>
      </c>
      <c r="F12" s="9">
        <v>0</v>
      </c>
      <c r="G12" s="9">
        <v>0</v>
      </c>
      <c r="H12" s="19">
        <v>1400</v>
      </c>
      <c r="I12" s="10">
        <f>SUM(E12:H12)</f>
        <v>66991.960000000006</v>
      </c>
    </row>
    <row r="13" spans="1:10" x14ac:dyDescent="0.25">
      <c r="A13" s="11" t="s">
        <v>7</v>
      </c>
      <c r="B13" s="4">
        <v>0</v>
      </c>
      <c r="C13" s="5">
        <v>123200</v>
      </c>
      <c r="D13" s="1">
        <f t="shared" ref="D13:D23" si="0">SUM(B13:C13)</f>
        <v>123200</v>
      </c>
      <c r="E13" s="1">
        <v>126079.85</v>
      </c>
      <c r="F13" s="1">
        <v>0</v>
      </c>
      <c r="G13" s="18">
        <v>18037.48</v>
      </c>
      <c r="H13" s="20">
        <v>600</v>
      </c>
      <c r="I13" s="12">
        <f>SUM(E13:H13)</f>
        <v>144717.33000000002</v>
      </c>
      <c r="J13" t="s">
        <v>27</v>
      </c>
    </row>
    <row r="14" spans="1:10" x14ac:dyDescent="0.25">
      <c r="A14" s="11" t="s">
        <v>8</v>
      </c>
      <c r="B14" s="4">
        <v>30000</v>
      </c>
      <c r="C14" s="5">
        <v>168850</v>
      </c>
      <c r="D14" s="1">
        <f t="shared" si="0"/>
        <v>198850</v>
      </c>
      <c r="E14" s="1">
        <f>800+56050</f>
        <v>56850</v>
      </c>
      <c r="F14" s="1">
        <v>0</v>
      </c>
      <c r="G14" s="1">
        <v>3776</v>
      </c>
      <c r="H14" s="21">
        <v>900</v>
      </c>
      <c r="I14" s="12">
        <f t="shared" ref="I14:I23" si="1">SUM(E14:H14)</f>
        <v>61526</v>
      </c>
      <c r="J14" t="s">
        <v>28</v>
      </c>
    </row>
    <row r="15" spans="1:10" x14ac:dyDescent="0.25">
      <c r="A15" s="11" t="s">
        <v>9</v>
      </c>
      <c r="B15" s="4">
        <v>50000</v>
      </c>
      <c r="C15" s="5">
        <v>178235</v>
      </c>
      <c r="D15" s="1">
        <f t="shared" si="0"/>
        <v>228235</v>
      </c>
      <c r="E15" s="1">
        <v>0</v>
      </c>
      <c r="F15" s="1">
        <v>0</v>
      </c>
      <c r="G15" s="1">
        <v>0</v>
      </c>
      <c r="H15" s="21">
        <v>1835</v>
      </c>
      <c r="I15" s="12">
        <f t="shared" si="1"/>
        <v>1835</v>
      </c>
      <c r="J15" t="s">
        <v>29</v>
      </c>
    </row>
    <row r="16" spans="1:10" x14ac:dyDescent="0.25">
      <c r="A16" s="11" t="s">
        <v>10</v>
      </c>
      <c r="B16" s="4">
        <v>30000</v>
      </c>
      <c r="C16" s="5">
        <v>106400</v>
      </c>
      <c r="D16" s="1">
        <f t="shared" si="0"/>
        <v>136400</v>
      </c>
      <c r="E16" s="1">
        <f>261960.79+32053.03</f>
        <v>294013.82</v>
      </c>
      <c r="F16" s="1"/>
      <c r="G16" s="1"/>
      <c r="H16" s="21">
        <v>1200</v>
      </c>
      <c r="I16" s="12">
        <f t="shared" si="1"/>
        <v>295213.82</v>
      </c>
      <c r="J16" t="s">
        <v>30</v>
      </c>
    </row>
    <row r="17" spans="1:10" x14ac:dyDescent="0.25">
      <c r="A17" s="11" t="s">
        <v>11</v>
      </c>
      <c r="B17" s="4">
        <v>20000</v>
      </c>
      <c r="C17" s="5">
        <v>142550</v>
      </c>
      <c r="D17" s="1">
        <f t="shared" si="0"/>
        <v>162550</v>
      </c>
      <c r="E17" s="1">
        <v>64185.54</v>
      </c>
      <c r="F17" s="1">
        <v>0</v>
      </c>
      <c r="G17" s="1"/>
      <c r="H17" s="21">
        <v>1200</v>
      </c>
      <c r="I17" s="12">
        <f t="shared" si="1"/>
        <v>65385.54</v>
      </c>
      <c r="J17" t="s">
        <v>31</v>
      </c>
    </row>
    <row r="18" spans="1:10" x14ac:dyDescent="0.25">
      <c r="A18" s="11" t="s">
        <v>12</v>
      </c>
      <c r="B18" s="4">
        <v>15000</v>
      </c>
      <c r="C18" s="1">
        <v>135450</v>
      </c>
      <c r="D18" s="1">
        <f t="shared" si="0"/>
        <v>150450</v>
      </c>
      <c r="E18" s="1">
        <f>13200+62592.54+14536.69</f>
        <v>90329.23000000001</v>
      </c>
      <c r="F18" s="1">
        <v>0</v>
      </c>
      <c r="G18" s="1">
        <v>16384.009999999998</v>
      </c>
      <c r="H18" s="21">
        <v>2000</v>
      </c>
      <c r="I18" s="12">
        <f t="shared" si="1"/>
        <v>108713.24</v>
      </c>
      <c r="J18" t="s">
        <v>32</v>
      </c>
    </row>
    <row r="19" spans="1:10" x14ac:dyDescent="0.25">
      <c r="A19" s="11" t="s">
        <v>13</v>
      </c>
      <c r="B19" s="4">
        <v>15000</v>
      </c>
      <c r="C19" s="1">
        <v>195000</v>
      </c>
      <c r="D19" s="1">
        <f t="shared" si="0"/>
        <v>210000</v>
      </c>
      <c r="E19" s="1">
        <f>31966.49+212171.78</f>
        <v>244138.27</v>
      </c>
      <c r="F19" s="1">
        <v>0</v>
      </c>
      <c r="G19" s="1">
        <v>7000</v>
      </c>
      <c r="H19" s="21">
        <v>1600</v>
      </c>
      <c r="I19" s="12">
        <f t="shared" si="1"/>
        <v>252738.27</v>
      </c>
      <c r="J19" t="s">
        <v>33</v>
      </c>
    </row>
    <row r="20" spans="1:10" x14ac:dyDescent="0.25">
      <c r="A20" s="11" t="s">
        <v>14</v>
      </c>
      <c r="B20" s="1">
        <v>15000</v>
      </c>
      <c r="C20" s="1">
        <v>155400</v>
      </c>
      <c r="D20" s="1">
        <f t="shared" si="0"/>
        <v>170400</v>
      </c>
      <c r="E20" s="1">
        <v>2273.11</v>
      </c>
      <c r="F20" s="1">
        <v>0</v>
      </c>
      <c r="G20" s="1"/>
      <c r="H20" s="21">
        <v>1800</v>
      </c>
      <c r="I20" s="12">
        <f t="shared" si="1"/>
        <v>4073.11</v>
      </c>
      <c r="J20" t="s">
        <v>34</v>
      </c>
    </row>
    <row r="21" spans="1:10" x14ac:dyDescent="0.25">
      <c r="A21" s="11" t="s">
        <v>15</v>
      </c>
      <c r="B21" s="1">
        <v>0</v>
      </c>
      <c r="C21" s="1">
        <v>198100</v>
      </c>
      <c r="D21" s="1">
        <f t="shared" si="0"/>
        <v>198100</v>
      </c>
      <c r="E21" s="1">
        <f>74763.24+126558.44</f>
        <v>201321.68</v>
      </c>
      <c r="F21" s="1">
        <v>0</v>
      </c>
      <c r="G21" s="1"/>
      <c r="H21" s="21">
        <v>2800</v>
      </c>
      <c r="I21" s="12">
        <f t="shared" si="1"/>
        <v>204121.68</v>
      </c>
      <c r="J21" t="s">
        <v>35</v>
      </c>
    </row>
    <row r="22" spans="1:10" x14ac:dyDescent="0.25">
      <c r="A22" s="11" t="s">
        <v>16</v>
      </c>
      <c r="B22" s="1">
        <f>20000+20000</f>
        <v>40000</v>
      </c>
      <c r="C22" s="1">
        <v>155700</v>
      </c>
      <c r="D22" s="1">
        <f t="shared" si="0"/>
        <v>195700</v>
      </c>
      <c r="E22" s="1">
        <v>0</v>
      </c>
      <c r="F22" s="1"/>
      <c r="G22" s="1">
        <v>0</v>
      </c>
      <c r="H22" s="21">
        <v>1400</v>
      </c>
      <c r="I22" s="12">
        <f t="shared" si="1"/>
        <v>1400</v>
      </c>
      <c r="J22" t="s">
        <v>36</v>
      </c>
    </row>
    <row r="23" spans="1:10" ht="15.75" thickBot="1" x14ac:dyDescent="0.3">
      <c r="A23" s="13" t="s">
        <v>17</v>
      </c>
      <c r="B23" s="14"/>
      <c r="C23" s="14"/>
      <c r="D23" s="14">
        <f t="shared" si="0"/>
        <v>0</v>
      </c>
      <c r="E23" s="14"/>
      <c r="F23" s="14">
        <v>0</v>
      </c>
      <c r="G23" s="14"/>
      <c r="H23" s="22">
        <v>0</v>
      </c>
      <c r="I23" s="12">
        <f t="shared" si="1"/>
        <v>0</v>
      </c>
    </row>
    <row r="24" spans="1:10" ht="15.75" thickBot="1" x14ac:dyDescent="0.3">
      <c r="A24" s="15" t="s">
        <v>18</v>
      </c>
      <c r="B24" s="16">
        <f t="shared" ref="B24:H24" si="2">SUM(B12:B23)</f>
        <v>235000</v>
      </c>
      <c r="C24" s="16">
        <f t="shared" si="2"/>
        <v>1670485</v>
      </c>
      <c r="D24" s="16">
        <f>SUM(D12:D23)</f>
        <v>1905485</v>
      </c>
      <c r="E24" s="16">
        <f t="shared" si="2"/>
        <v>1144783.46</v>
      </c>
      <c r="F24" s="16">
        <f t="shared" si="2"/>
        <v>0</v>
      </c>
      <c r="G24" s="16">
        <f t="shared" si="2"/>
        <v>45197.49</v>
      </c>
      <c r="H24" s="16">
        <f t="shared" si="2"/>
        <v>16735</v>
      </c>
      <c r="I24" s="17">
        <f>SUM(E24:H24)</f>
        <v>1206715.95</v>
      </c>
    </row>
  </sheetData>
  <mergeCells count="7">
    <mergeCell ref="A5:I5"/>
    <mergeCell ref="A6:I6"/>
    <mergeCell ref="A7:I7"/>
    <mergeCell ref="A8:I8"/>
    <mergeCell ref="A10:A11"/>
    <mergeCell ref="E10:I10"/>
    <mergeCell ref="B10:D10"/>
  </mergeCells>
  <phoneticPr fontId="4" type="noConversion"/>
  <pageMargins left="0.31496062992125984" right="0.11811023622047245" top="0.74803149606299213" bottom="0.74803149606299213" header="0.31496062992125984" footer="0.31496062992125984"/>
  <pageSetup paperSize="9" scale="79" orientation="landscape" r:id="rId1"/>
  <colBreaks count="1" manualBreakCount="1">
    <brk id="9" max="23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B2C389A31D08D4C88293637AF2195B4" ma:contentTypeVersion="4" ma:contentTypeDescription="Create a new document." ma:contentTypeScope="" ma:versionID="c4812fc9482a90f73ef5e9acca4508ed">
  <xsd:schema xmlns:xsd="http://www.w3.org/2001/XMLSchema" xmlns:xs="http://www.w3.org/2001/XMLSchema" xmlns:p="http://schemas.microsoft.com/office/2006/metadata/properties" xmlns:ns1="http://schemas.microsoft.com/sharepoint/v3" xmlns:ns3="011d40d5-bc31-49b4-92d0-6ba286cc2927" targetNamespace="http://schemas.microsoft.com/office/2006/metadata/properties" ma:root="true" ma:fieldsID="e018378372f875e5f572d7fcc76a2542" ns1:_="" ns3:_="">
    <xsd:import namespace="http://schemas.microsoft.com/sharepoint/v3"/>
    <xsd:import namespace="011d40d5-bc31-49b4-92d0-6ba286cc2927"/>
    <xsd:element name="properties">
      <xsd:complexType>
        <xsd:sequence>
          <xsd:element name="documentManagement">
            <xsd:complexType>
              <xsd:all>
                <xsd:element ref="ns1:_ip_UnifiedCompliancePolicyProperties" minOccurs="0"/>
                <xsd:element ref="ns1:_ip_UnifiedCompliancePolicyUIAction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1d40d5-bc31-49b4-92d0-6ba286cc29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7F785B-400A-4FC1-B877-C7962AFC1B59}">
  <ds:schemaRefs>
    <ds:schemaRef ds:uri="http://schemas.microsoft.com/office/2006/metadata/properties"/>
    <ds:schemaRef ds:uri="http://schemas.microsoft.com/sharepoint/v3"/>
    <ds:schemaRef ds:uri="http://purl.org/dc/terms/"/>
    <ds:schemaRef ds:uri="011d40d5-bc31-49b4-92d0-6ba286cc2927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3097D82-F5A2-46CE-BAC0-FBB928B219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11d40d5-bc31-49b4-92d0-6ba286cc29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5C73B1-FA20-403F-AA6F-2E08A7B3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HOSPITAL ING. LUIS BOGAERT</vt:lpstr>
      <vt:lpstr>'HOSPITAL ING. LUIS BOGAERT'!Área_de_impresión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 1</cp:lastModifiedBy>
  <cp:lastPrinted>2025-03-04T18:47:33Z</cp:lastPrinted>
  <dcterms:created xsi:type="dcterms:W3CDTF">2023-03-02T19:49:49Z</dcterms:created>
  <dcterms:modified xsi:type="dcterms:W3CDTF">2025-12-02T16:23:17Z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0x010100AB2C389A31D08D4C88293637AF2195B4</vt:lpwstr>
  </property>
</Properties>
</file>