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ONTABILIDAD 1\Desktop\"/>
    </mc:Choice>
  </mc:AlternateContent>
  <xr:revisionPtr revIDLastSave="0" documentId="8_{0D8931E6-C00E-498E-860A-403E99010D2E}" xr6:coauthVersionLast="47" xr6:coauthVersionMax="47" xr10:uidLastSave="{00000000-0000-0000-0000-000000000000}"/>
  <bookViews>
    <workbookView xWindow="-120" yWindow="-120" windowWidth="29040" windowHeight="15840" xr2:uid="{EE61E63B-5953-40E5-AA0B-0A5EC0F0F067}"/>
  </bookViews>
  <sheets>
    <sheet name="LISTADO DE ORDENES DE COMPRA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3" i="1" l="1"/>
  <c r="C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I84" i="1"/>
  <c r="H84" i="1"/>
  <c r="D84" i="1"/>
  <c r="H83" i="1"/>
  <c r="D83" i="1"/>
  <c r="D103" i="1" s="1"/>
  <c r="I78" i="1"/>
  <c r="F103" i="1" s="1"/>
  <c r="I74" i="1"/>
  <c r="I83" i="1" l="1"/>
  <c r="I103" i="1" s="1"/>
</calcChain>
</file>

<file path=xl/sharedStrings.xml><?xml version="1.0" encoding="utf-8"?>
<sst xmlns="http://schemas.openxmlformats.org/spreadsheetml/2006/main" count="470" uniqueCount="269">
  <si>
    <t>Republica Dominicana</t>
  </si>
  <si>
    <t>SERVICIO NACIONAL DE SALUD</t>
  </si>
  <si>
    <t>LISTADO DE ORDENES DE COMPRAS O SERVICIOS EFECTUADAS DURANTE EL MES:  Mayo-2026</t>
  </si>
  <si>
    <r>
      <rPr>
        <b/>
        <sz val="14"/>
        <color theme="1"/>
        <rFont val="Calibri"/>
        <family val="2"/>
        <scheme val="minor"/>
      </rPr>
      <t xml:space="preserve">ESTABLECIMIENTO: Hospital Regional Ing. Luis L. Bogaert    </t>
    </r>
    <r>
      <rPr>
        <b/>
        <sz val="12"/>
        <color theme="1"/>
        <rFont val="Calibri"/>
        <family val="2"/>
        <scheme val="minor"/>
      </rPr>
      <t>REGION :     4</t>
    </r>
  </si>
  <si>
    <t>Fecha</t>
  </si>
  <si>
    <t>Referencia Proceso de Compra</t>
  </si>
  <si>
    <t>No. Orden de Compra o Servicios</t>
  </si>
  <si>
    <t>No. De Factura Fiscal NCF</t>
  </si>
  <si>
    <t>Fuente. Financ      (FR-VS)</t>
  </si>
  <si>
    <t>Beneficiario</t>
  </si>
  <si>
    <t>Rubro</t>
  </si>
  <si>
    <t>No. Cta. Objetal del Gasto</t>
  </si>
  <si>
    <t>Valor</t>
  </si>
  <si>
    <t>CCC-PEEX-2026-0003</t>
  </si>
  <si>
    <t>173-2026</t>
  </si>
  <si>
    <t>E450000000604</t>
  </si>
  <si>
    <t>VS</t>
  </si>
  <si>
    <t>ALMANZAR ESTEVEZ</t>
  </si>
  <si>
    <t>Reactivos e Insumos de Laboratorio</t>
  </si>
  <si>
    <t>2372-03</t>
  </si>
  <si>
    <t>CCC-PEEX-2026-0004</t>
  </si>
  <si>
    <t>245-2026</t>
  </si>
  <si>
    <t>E450000012130</t>
  </si>
  <si>
    <t>BIO-NUCLEAR</t>
  </si>
  <si>
    <t>Reactivos de Laboratorio</t>
  </si>
  <si>
    <t>281-2026</t>
  </si>
  <si>
    <t>E450000007912</t>
  </si>
  <si>
    <t>INAPA</t>
  </si>
  <si>
    <t>Servicios de Agua Potable</t>
  </si>
  <si>
    <t>2217-01</t>
  </si>
  <si>
    <t>282-2026</t>
  </si>
  <si>
    <t>E450000000086</t>
  </si>
  <si>
    <t>MAO CENTRAL CONNECTIONS</t>
  </si>
  <si>
    <t>Servicios de Internet</t>
  </si>
  <si>
    <t>2215-01</t>
  </si>
  <si>
    <t>283-2026</t>
  </si>
  <si>
    <t>E450000001056</t>
  </si>
  <si>
    <t>AGROFEN</t>
  </si>
  <si>
    <t>Alimentos</t>
  </si>
  <si>
    <t>2311-01</t>
  </si>
  <si>
    <t>284-2026</t>
  </si>
  <si>
    <t>E450000001057</t>
  </si>
  <si>
    <t>285-2026</t>
  </si>
  <si>
    <t>B1500000207</t>
  </si>
  <si>
    <t>ABREU LANTIAGUA</t>
  </si>
  <si>
    <t>Servicios de Alimentación</t>
  </si>
  <si>
    <t>2292-01</t>
  </si>
  <si>
    <t>286-2026</t>
  </si>
  <si>
    <t>E450000000112</t>
  </si>
  <si>
    <t>SUPERMERCADO MAEÑO</t>
  </si>
  <si>
    <t>287-2026</t>
  </si>
  <si>
    <t>E450000024629</t>
  </si>
  <si>
    <t>ALTICE DOMINICANA</t>
  </si>
  <si>
    <t>Servicio de Telefono</t>
  </si>
  <si>
    <t>2213-01</t>
  </si>
  <si>
    <t>288-2026</t>
  </si>
  <si>
    <t>E450000000149</t>
  </si>
  <si>
    <t>ZEN PHARMACEUTHICAL</t>
  </si>
  <si>
    <t xml:space="preserve">Utiles Médico Quirúrgico </t>
  </si>
  <si>
    <t>2393-01</t>
  </si>
  <si>
    <t>289-2026</t>
  </si>
  <si>
    <t>E450000000628</t>
  </si>
  <si>
    <t>FR</t>
  </si>
  <si>
    <t>SEAN DOMINICAN</t>
  </si>
  <si>
    <t xml:space="preserve">Suministros de Medicamentos </t>
  </si>
  <si>
    <t>2341-01</t>
  </si>
  <si>
    <t>290-2026</t>
  </si>
  <si>
    <t>E450000000029</t>
  </si>
  <si>
    <t>NIFARMED</t>
  </si>
  <si>
    <t>Medicamentos y mat. Quirúrgico</t>
  </si>
  <si>
    <t>2341-01-2393-01</t>
  </si>
  <si>
    <t>291-2026</t>
  </si>
  <si>
    <t>E450000000531</t>
  </si>
  <si>
    <t>MEDI-SAN</t>
  </si>
  <si>
    <t>Utiles Médico Quirúrgico</t>
  </si>
  <si>
    <t>292-2026</t>
  </si>
  <si>
    <t>E450000001448</t>
  </si>
  <si>
    <t>HOSPIFAR,SRL</t>
  </si>
  <si>
    <t>293-2026</t>
  </si>
  <si>
    <t>E450000000996</t>
  </si>
  <si>
    <t>GRUP. FARMACEUTICO CAR-M</t>
  </si>
  <si>
    <t>294-2026</t>
  </si>
  <si>
    <t>E450000000603</t>
  </si>
  <si>
    <t>EPX DOMINICANA</t>
  </si>
  <si>
    <t>295-2026</t>
  </si>
  <si>
    <t>E450000001594</t>
  </si>
  <si>
    <t>FARACH</t>
  </si>
  <si>
    <t>296-2026</t>
  </si>
  <si>
    <t>E450000000323</t>
  </si>
  <si>
    <t>HEXAPOWER PHARMA, SRL</t>
  </si>
  <si>
    <t>297-2026</t>
  </si>
  <si>
    <t>E450000000001</t>
  </si>
  <si>
    <t>CLASSIC DENTAL</t>
  </si>
  <si>
    <t>Material de Odontologia</t>
  </si>
  <si>
    <t>298-2026</t>
  </si>
  <si>
    <t>E450000000018</t>
  </si>
  <si>
    <t>SUPLITODO RD GAMVESA</t>
  </si>
  <si>
    <t>299-2026</t>
  </si>
  <si>
    <t>E450000000300</t>
  </si>
  <si>
    <t>ROCE DENTAL</t>
  </si>
  <si>
    <t>Equipo Médico y de Laboratorio</t>
  </si>
  <si>
    <t>2631-01</t>
  </si>
  <si>
    <t>300-2026</t>
  </si>
  <si>
    <t>DAVELBA TOURS</t>
  </si>
  <si>
    <t>Transporte</t>
  </si>
  <si>
    <t>2241-01</t>
  </si>
  <si>
    <t>301-2026</t>
  </si>
  <si>
    <t>DEBELL STORE</t>
  </si>
  <si>
    <t xml:space="preserve">Electrodomésticos </t>
  </si>
  <si>
    <t>2614-01</t>
  </si>
  <si>
    <t>302-2026</t>
  </si>
  <si>
    <t>E450000000220</t>
  </si>
  <si>
    <t>FARMACIA ELYFIOR</t>
  </si>
  <si>
    <t>303-2026</t>
  </si>
  <si>
    <t>B1500000211</t>
  </si>
  <si>
    <t>304-2026</t>
  </si>
  <si>
    <t>B1500000210</t>
  </si>
  <si>
    <t>305-2026</t>
  </si>
  <si>
    <t>B1500000209</t>
  </si>
  <si>
    <t>306-2026</t>
  </si>
  <si>
    <t>B1500000894</t>
  </si>
  <si>
    <t>TIO DEPOSITO DENTAL</t>
  </si>
  <si>
    <t>Sum. De Odontologia</t>
  </si>
  <si>
    <t>307-2026</t>
  </si>
  <si>
    <t>E450000000114</t>
  </si>
  <si>
    <t>308-2026</t>
  </si>
  <si>
    <t>B1500000474</t>
  </si>
  <si>
    <t>HATICO AGROINDUSTRIAL</t>
  </si>
  <si>
    <t>309-2026</t>
  </si>
  <si>
    <t>E450000000132</t>
  </si>
  <si>
    <t>MIX AIR DOMINICANA</t>
  </si>
  <si>
    <t>Suministro de Oxigeno</t>
  </si>
  <si>
    <t>310-2026</t>
  </si>
  <si>
    <t>E450000000222</t>
  </si>
  <si>
    <t>311-2026</t>
  </si>
  <si>
    <t>E450000000704</t>
  </si>
  <si>
    <t>A&amp;M PLOMERIA Y ELECTRICIDAD</t>
  </si>
  <si>
    <t>Suministros de Pintura</t>
  </si>
  <si>
    <t>2372-06</t>
  </si>
  <si>
    <t>312-2026</t>
  </si>
  <si>
    <t>E450000111108</t>
  </si>
  <si>
    <t>CLARO</t>
  </si>
  <si>
    <t>313-2026</t>
  </si>
  <si>
    <t>E450000111122</t>
  </si>
  <si>
    <t>314-2026</t>
  </si>
  <si>
    <t>ANULADO</t>
  </si>
  <si>
    <t>Anulado</t>
  </si>
  <si>
    <t>315-2026</t>
  </si>
  <si>
    <t>PORTAL (LABORATORIO</t>
  </si>
  <si>
    <t>Portal ( Lab. Libre)</t>
  </si>
  <si>
    <t>316-2026</t>
  </si>
  <si>
    <t>B1500000020</t>
  </si>
  <si>
    <t>KEURY OSVALDO MINIER P</t>
  </si>
  <si>
    <t>Reparación de Puertas</t>
  </si>
  <si>
    <t>2271-01</t>
  </si>
  <si>
    <t>317-2026</t>
  </si>
  <si>
    <t>E450000000334</t>
  </si>
  <si>
    <t>FOOD COURT MOREL</t>
  </si>
  <si>
    <t>318-2026</t>
  </si>
  <si>
    <t>319-2026</t>
  </si>
  <si>
    <t>B1500000023</t>
  </si>
  <si>
    <t>Broches y Perforadora p/ Carnet</t>
  </si>
  <si>
    <t>2392-01</t>
  </si>
  <si>
    <t>320-2026</t>
  </si>
  <si>
    <t>B1500000574</t>
  </si>
  <si>
    <t>AYUNT.MUN. STA.CRUZ D/MAO</t>
  </si>
  <si>
    <t>Recolección de Residuos solidos</t>
  </si>
  <si>
    <t>2218-01</t>
  </si>
  <si>
    <t>321-2026</t>
  </si>
  <si>
    <t>E450000001117</t>
  </si>
  <si>
    <t>322-2026</t>
  </si>
  <si>
    <t>E450000001118</t>
  </si>
  <si>
    <t>323-2026</t>
  </si>
  <si>
    <t>B1500000163</t>
  </si>
  <si>
    <t>SPEEDWI  TELECOM</t>
  </si>
  <si>
    <t>324-2026</t>
  </si>
  <si>
    <t>E450000000228</t>
  </si>
  <si>
    <t>325-2026</t>
  </si>
  <si>
    <t>E450000000032</t>
  </si>
  <si>
    <t>ARGOS FARMACEUTICA</t>
  </si>
  <si>
    <t>QUIRURGICO</t>
  </si>
  <si>
    <t>326-2026</t>
  </si>
  <si>
    <t>E450000000030</t>
  </si>
  <si>
    <t>327-2026</t>
  </si>
  <si>
    <t>E450000001500</t>
  </si>
  <si>
    <t xml:space="preserve">Suministros de Medic. Y Quir. </t>
  </si>
  <si>
    <t>328-2026</t>
  </si>
  <si>
    <t>E450000000550</t>
  </si>
  <si>
    <t>329-2026</t>
  </si>
  <si>
    <t>E450000000127</t>
  </si>
  <si>
    <t>SILVER PHARMA</t>
  </si>
  <si>
    <t>330-2026</t>
  </si>
  <si>
    <t>E450000000128</t>
  </si>
  <si>
    <t>331-2026</t>
  </si>
  <si>
    <t>E450000000589</t>
  </si>
  <si>
    <t>Mantenimiento Equipo Médico</t>
  </si>
  <si>
    <t>2272-04</t>
  </si>
  <si>
    <t>332-2026</t>
  </si>
  <si>
    <t>E450000000339</t>
  </si>
  <si>
    <t>333-2026</t>
  </si>
  <si>
    <t>E450000000145</t>
  </si>
  <si>
    <t>SERVIAMED DOMINICANA</t>
  </si>
  <si>
    <t>334-2026</t>
  </si>
  <si>
    <t>B1500000267</t>
  </si>
  <si>
    <t>IMPRENTA REYES CABRERA</t>
  </si>
  <si>
    <t>Suministro de Impresos</t>
  </si>
  <si>
    <t>2222-01</t>
  </si>
  <si>
    <t>335-2026</t>
  </si>
  <si>
    <t>E450000000173</t>
  </si>
  <si>
    <t>336-2026</t>
  </si>
  <si>
    <t>E450000000118</t>
  </si>
  <si>
    <t>337-2026</t>
  </si>
  <si>
    <t>E450000000163</t>
  </si>
  <si>
    <t>STRONICS</t>
  </si>
  <si>
    <t>Serv.de informática y sistemas computarizados</t>
  </si>
  <si>
    <t>2259-01</t>
  </si>
  <si>
    <t>338-2026</t>
  </si>
  <si>
    <t>E450000000135</t>
  </si>
  <si>
    <t>339-2026</t>
  </si>
  <si>
    <t>340-2026</t>
  </si>
  <si>
    <t>E450000000174</t>
  </si>
  <si>
    <t>COMBUSTIBLES DEL YUNA</t>
  </si>
  <si>
    <t>Suministro GLP</t>
  </si>
  <si>
    <t>2371-04</t>
  </si>
  <si>
    <t>341-2026</t>
  </si>
  <si>
    <t>E450000001059</t>
  </si>
  <si>
    <t>342-2026</t>
  </si>
  <si>
    <t>B1500001555</t>
  </si>
  <si>
    <t>AGUA FARES</t>
  </si>
  <si>
    <t>Suministro de Agua embotellada</t>
  </si>
  <si>
    <t>343-2026</t>
  </si>
  <si>
    <t>E450000000008</t>
  </si>
  <si>
    <t>PLAZA VALVERDE, SRL</t>
  </si>
  <si>
    <t>2654-01</t>
  </si>
  <si>
    <t>344-2026</t>
  </si>
  <si>
    <t>E450000000451</t>
  </si>
  <si>
    <t>SUPER ESTACION MAO</t>
  </si>
  <si>
    <t>Suministro de Combustible</t>
  </si>
  <si>
    <t>2371-01-02-05</t>
  </si>
  <si>
    <t>345-2026</t>
  </si>
  <si>
    <t>E450000000021</t>
  </si>
  <si>
    <t>346-2026</t>
  </si>
  <si>
    <t>E450000012165</t>
  </si>
  <si>
    <t>347-2026</t>
  </si>
  <si>
    <t>PERLA GENESIS PEÑA</t>
  </si>
  <si>
    <t>Cremas de Manos P/las Madres</t>
  </si>
  <si>
    <t>348-2026</t>
  </si>
  <si>
    <t>ECO CETIOSA</t>
  </si>
  <si>
    <t>Sub-Total Compras RD$</t>
  </si>
  <si>
    <t>RESUMEN DE COMPRAS o SERVICIOS POR CUENTA:</t>
  </si>
  <si>
    <t>RESUMEN DE PROCESO SEGÚN MODALIDAD:</t>
  </si>
  <si>
    <t xml:space="preserve">CUENTAS No. </t>
  </si>
  <si>
    <t>CANTIDAD</t>
  </si>
  <si>
    <t>MONTO</t>
  </si>
  <si>
    <t>TIPO</t>
  </si>
  <si>
    <t>Compra Directa</t>
  </si>
  <si>
    <t>Compra Menor</t>
  </si>
  <si>
    <t>Comparacion de precio</t>
  </si>
  <si>
    <t>TOTAL RESUMEN</t>
  </si>
  <si>
    <t xml:space="preserve">TOTAL COMPRAS       </t>
  </si>
  <si>
    <t>CERTIFICO CORRECTO:</t>
  </si>
  <si>
    <t>Dr. Newton Solano</t>
  </si>
  <si>
    <t>DIRECTOR</t>
  </si>
  <si>
    <t>ENC. DE COMPRAS:  Lic. Laury M. Andeliz</t>
  </si>
  <si>
    <t>Lic. Jean Flores</t>
  </si>
  <si>
    <t>ADMINISTRADOR:</t>
  </si>
  <si>
    <t>Nota 1: La referencia del proceso de compra se corresponde al #expediente del proceso</t>
  </si>
  <si>
    <t>emitido en  portal Compras y contrataciones .</t>
  </si>
  <si>
    <t xml:space="preserve">Lumbral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</si>
</sst>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_-* #,##0.00\ _€_-;\-* #,##0.00\ _€_-;_-* &quot;-&quot;??\ _€_-;_-@_-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10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4" fontId="6" fillId="0" borderId="4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8" fillId="2" borderId="5" xfId="0" applyFont="1" applyFill="1" applyBorder="1" applyAlignment="1">
      <alignment horizontal="right"/>
    </xf>
    <xf numFmtId="0" fontId="0" fillId="0" borderId="5" xfId="0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 wrapText="1"/>
    </xf>
    <xf numFmtId="4" fontId="0" fillId="0" borderId="7" xfId="0" applyNumberFormat="1" applyBorder="1" applyAlignment="1">
      <alignment horizontal="right"/>
    </xf>
    <xf numFmtId="164" fontId="8" fillId="0" borderId="8" xfId="0" applyNumberFormat="1" applyFont="1" applyBorder="1"/>
    <xf numFmtId="14" fontId="7" fillId="0" borderId="9" xfId="0" applyNumberFormat="1" applyFont="1" applyBorder="1" applyAlignment="1">
      <alignment horizontal="right"/>
    </xf>
    <xf numFmtId="14" fontId="8" fillId="0" borderId="9" xfId="0" applyNumberFormat="1" applyFont="1" applyBorder="1" applyAlignment="1">
      <alignment horizontal="right"/>
    </xf>
    <xf numFmtId="0" fontId="8" fillId="2" borderId="9" xfId="0" applyFont="1" applyFill="1" applyBorder="1" applyAlignment="1">
      <alignment horizontal="right"/>
    </xf>
    <xf numFmtId="0" fontId="1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9" xfId="0" applyFont="1" applyBorder="1" applyAlignment="1">
      <alignment horizontal="left" wrapText="1"/>
    </xf>
    <xf numFmtId="4" fontId="0" fillId="0" borderId="11" xfId="0" applyNumberFormat="1" applyBorder="1" applyAlignment="1">
      <alignment horizontal="right"/>
    </xf>
    <xf numFmtId="0" fontId="8" fillId="0" borderId="9" xfId="0" applyFont="1" applyBorder="1"/>
    <xf numFmtId="0" fontId="8" fillId="0" borderId="9" xfId="0" applyFont="1" applyBorder="1" applyAlignment="1">
      <alignment horizontal="right"/>
    </xf>
    <xf numFmtId="0" fontId="9" fillId="0" borderId="9" xfId="0" applyFont="1" applyBorder="1" applyAlignment="1">
      <alignment horizontal="center" wrapText="1"/>
    </xf>
    <xf numFmtId="0" fontId="0" fillId="0" borderId="9" xfId="0" applyBorder="1" applyAlignment="1">
      <alignment horizontal="left"/>
    </xf>
    <xf numFmtId="14" fontId="9" fillId="0" borderId="9" xfId="0" applyNumberFormat="1" applyFont="1" applyBorder="1" applyAlignment="1">
      <alignment horizontal="right"/>
    </xf>
    <xf numFmtId="0" fontId="0" fillId="0" borderId="9" xfId="0" applyBorder="1"/>
    <xf numFmtId="164" fontId="0" fillId="0" borderId="8" xfId="0" applyNumberFormat="1" applyBorder="1"/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center" wrapText="1"/>
    </xf>
    <xf numFmtId="164" fontId="8" fillId="0" borderId="8" xfId="0" applyNumberFormat="1" applyFont="1" applyBorder="1" applyAlignment="1">
      <alignment horizontal="right"/>
    </xf>
    <xf numFmtId="0" fontId="10" fillId="0" borderId="9" xfId="0" applyFont="1" applyBorder="1" applyAlignment="1">
      <alignment horizontal="left"/>
    </xf>
    <xf numFmtId="0" fontId="7" fillId="0" borderId="9" xfId="0" applyFont="1" applyBorder="1" applyAlignment="1">
      <alignment horizontal="right"/>
    </xf>
    <xf numFmtId="0" fontId="8" fillId="2" borderId="9" xfId="0" applyFont="1" applyFill="1" applyBorder="1" applyAlignment="1">
      <alignment horizontal="right" wrapText="1"/>
    </xf>
    <xf numFmtId="0" fontId="9" fillId="2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6" xfId="0" applyBorder="1" applyAlignment="1">
      <alignment horizontal="center" wrapText="1"/>
    </xf>
    <xf numFmtId="0" fontId="0" fillId="2" borderId="10" xfId="0" applyFill="1" applyBorder="1"/>
    <xf numFmtId="0" fontId="7" fillId="0" borderId="9" xfId="0" applyFont="1" applyBorder="1"/>
    <xf numFmtId="0" fontId="10" fillId="2" borderId="10" xfId="0" applyFont="1" applyFill="1" applyBorder="1" applyAlignment="1">
      <alignment horizontal="left"/>
    </xf>
    <xf numFmtId="0" fontId="0" fillId="0" borderId="9" xfId="0" applyBorder="1" applyAlignment="1">
      <alignment horizontal="left" wrapText="1"/>
    </xf>
    <xf numFmtId="0" fontId="11" fillId="2" borderId="9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0" fontId="1" fillId="0" borderId="9" xfId="0" applyFont="1" applyBorder="1"/>
    <xf numFmtId="0" fontId="10" fillId="3" borderId="9" xfId="1" applyFont="1" applyFill="1" applyBorder="1" applyAlignment="1">
      <alignment vertical="top" wrapText="1"/>
    </xf>
    <xf numFmtId="164" fontId="8" fillId="2" borderId="8" xfId="0" applyNumberFormat="1" applyFont="1" applyFill="1" applyBorder="1"/>
    <xf numFmtId="0" fontId="0" fillId="2" borderId="9" xfId="0" applyFill="1" applyBorder="1"/>
    <xf numFmtId="4" fontId="0" fillId="0" borderId="11" xfId="0" applyNumberFormat="1" applyBorder="1"/>
    <xf numFmtId="0" fontId="1" fillId="0" borderId="9" xfId="0" applyFont="1" applyBorder="1" applyAlignment="1">
      <alignment horizontal="right"/>
    </xf>
    <xf numFmtId="0" fontId="7" fillId="0" borderId="9" xfId="0" applyFont="1" applyBorder="1" applyAlignment="1">
      <alignment horizontal="left" wrapText="1"/>
    </xf>
    <xf numFmtId="4" fontId="6" fillId="0" borderId="11" xfId="0" applyNumberFormat="1" applyFont="1" applyBorder="1" applyAlignment="1">
      <alignment horizontal="right"/>
    </xf>
    <xf numFmtId="0" fontId="1" fillId="0" borderId="9" xfId="0" applyFont="1" applyBorder="1" applyAlignment="1">
      <alignment horizontal="left" wrapText="1"/>
    </xf>
    <xf numFmtId="4" fontId="1" fillId="0" borderId="11" xfId="0" applyNumberFormat="1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1" fillId="2" borderId="9" xfId="0" applyFont="1" applyFill="1" applyBorder="1" applyAlignment="1">
      <alignment horizontal="left" wrapText="1"/>
    </xf>
    <xf numFmtId="164" fontId="8" fillId="0" borderId="12" xfId="0" applyNumberFormat="1" applyFont="1" applyBorder="1"/>
    <xf numFmtId="14" fontId="8" fillId="0" borderId="13" xfId="0" applyNumberFormat="1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left" wrapText="1"/>
    </xf>
    <xf numFmtId="0" fontId="0" fillId="0" borderId="13" xfId="0" applyBorder="1" applyAlignment="1">
      <alignment horizontal="left"/>
    </xf>
    <xf numFmtId="0" fontId="9" fillId="0" borderId="13" xfId="0" applyFont="1" applyBorder="1" applyAlignment="1">
      <alignment horizontal="left" wrapText="1"/>
    </xf>
    <xf numFmtId="4" fontId="0" fillId="0" borderId="14" xfId="0" applyNumberFormat="1" applyBorder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5" fillId="0" borderId="15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43" fontId="0" fillId="0" borderId="3" xfId="0" applyNumberFormat="1" applyBorder="1"/>
    <xf numFmtId="0" fontId="5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43" fontId="0" fillId="0" borderId="11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" fontId="0" fillId="0" borderId="3" xfId="0" applyNumberFormat="1" applyBorder="1"/>
    <xf numFmtId="165" fontId="0" fillId="0" borderId="0" xfId="0" applyNumberFormat="1"/>
    <xf numFmtId="0" fontId="2" fillId="0" borderId="1" xfId="0" applyFont="1" applyBorder="1" applyAlignment="1">
      <alignment horizontal="right"/>
    </xf>
    <xf numFmtId="165" fontId="0" fillId="0" borderId="3" xfId="0" applyNumberFormat="1" applyBorder="1"/>
    <xf numFmtId="0" fontId="12" fillId="0" borderId="0" xfId="0" applyFont="1"/>
    <xf numFmtId="4" fontId="0" fillId="4" borderId="0" xfId="0" applyNumberFormat="1" applyFill="1"/>
  </cellXfs>
  <cellStyles count="2">
    <cellStyle name="Normal" xfId="0" builtinId="0"/>
    <cellStyle name="Normal 2 2" xfId="1" xr:uid="{F6BB0401-014A-469A-98C6-8E598DA9EC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295275</xdr:colOff>
      <xdr:row>0</xdr:row>
      <xdr:rowOff>57150</xdr:rowOff>
    </xdr:from>
    <xdr:to>
      <xdr:col>5</xdr:col>
      <xdr:colOff>1158374</xdr:colOff>
      <xdr:row>1</xdr:row>
      <xdr:rowOff>161924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EA3D20-FE14-45F6-99FF-192B1C397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57150"/>
          <a:ext cx="863099" cy="295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6AC2F-E83F-4359-83F0-1FCE2C4B5F98}">
  <dimension ref="A3:L120"/>
  <sheetViews>
    <sheetView tabSelected="1" zoomScaleNormal="100" workbookViewId="0">
      <selection activeCell="C123" sqref="C123"/>
    </sheetView>
  </sheetViews>
  <sheetFormatPr baseColWidth="10" defaultRowHeight="15"/>
  <cols>
    <col min="1" max="1" width="14.140625" customWidth="1"/>
    <col min="2" max="2" width="14.85546875" customWidth="1"/>
    <col min="3" max="3" width="12" customWidth="1"/>
    <col min="4" max="4" width="16.140625" customWidth="1"/>
    <col min="5" max="5" width="10.140625" style="81" customWidth="1"/>
    <col min="6" max="6" width="30.85546875" customWidth="1"/>
    <col min="7" max="7" width="30.7109375" customWidth="1"/>
    <col min="8" max="8" width="14.5703125" customWidth="1"/>
    <col min="9" max="9" width="16" customWidth="1"/>
    <col min="10" max="10" width="11.85546875" style="2" customWidth="1"/>
    <col min="11" max="12" width="16.85546875" style="2" customWidth="1"/>
    <col min="13" max="15" width="15.28515625" customWidth="1"/>
    <col min="16" max="16" width="12.140625" bestFit="1" customWidth="1"/>
  </cols>
  <sheetData>
    <row r="3" spans="1:9">
      <c r="A3" s="1" t="s">
        <v>0</v>
      </c>
      <c r="B3" s="1"/>
      <c r="C3" s="1"/>
      <c r="D3" s="1"/>
      <c r="E3" s="1"/>
      <c r="F3" s="1"/>
      <c r="G3" s="1"/>
      <c r="H3" s="1"/>
      <c r="I3" s="1"/>
    </row>
    <row r="4" spans="1:9" ht="18.75">
      <c r="A4" s="3" t="s">
        <v>1</v>
      </c>
      <c r="B4" s="3"/>
      <c r="C4" s="3"/>
      <c r="D4" s="3"/>
      <c r="E4" s="3"/>
      <c r="F4" s="3"/>
      <c r="G4" s="3"/>
      <c r="H4" s="3"/>
      <c r="I4" s="3"/>
    </row>
    <row r="5" spans="1:9" ht="18.75">
      <c r="A5" s="3" t="s">
        <v>2</v>
      </c>
      <c r="B5" s="3"/>
      <c r="C5" s="3"/>
      <c r="D5" s="3"/>
      <c r="E5" s="3"/>
      <c r="F5" s="3"/>
      <c r="G5" s="3"/>
      <c r="H5" s="3"/>
      <c r="I5" s="3"/>
    </row>
    <row r="6" spans="1:9" ht="19.5" thickBot="1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 ht="48" thickBot="1">
      <c r="A7" s="5" t="s">
        <v>4</v>
      </c>
      <c r="B7" s="6" t="s">
        <v>5</v>
      </c>
      <c r="C7" s="7" t="s">
        <v>6</v>
      </c>
      <c r="D7" s="6" t="s">
        <v>7</v>
      </c>
      <c r="E7" s="6" t="s">
        <v>8</v>
      </c>
      <c r="F7" s="8" t="s">
        <v>9</v>
      </c>
      <c r="G7" s="8" t="s">
        <v>10</v>
      </c>
      <c r="H7" s="6" t="s">
        <v>11</v>
      </c>
      <c r="I7" s="9" t="s">
        <v>12</v>
      </c>
    </row>
    <row r="8" spans="1:9" ht="15.75">
      <c r="A8" s="10">
        <v>46163</v>
      </c>
      <c r="B8" s="11" t="s">
        <v>13</v>
      </c>
      <c r="C8" s="12" t="s">
        <v>14</v>
      </c>
      <c r="D8" s="13" t="s">
        <v>15</v>
      </c>
      <c r="E8" s="14" t="s">
        <v>16</v>
      </c>
      <c r="F8" s="15" t="s">
        <v>17</v>
      </c>
      <c r="G8" s="16" t="s">
        <v>18</v>
      </c>
      <c r="H8" s="17" t="s">
        <v>19</v>
      </c>
      <c r="I8" s="18">
        <v>2822905.75</v>
      </c>
    </row>
    <row r="9" spans="1:9">
      <c r="A9" s="19">
        <v>46163</v>
      </c>
      <c r="B9" s="20" t="s">
        <v>20</v>
      </c>
      <c r="C9" s="21" t="s">
        <v>21</v>
      </c>
      <c r="D9" s="22" t="s">
        <v>22</v>
      </c>
      <c r="E9" s="23" t="s">
        <v>16</v>
      </c>
      <c r="F9" s="24" t="s">
        <v>23</v>
      </c>
      <c r="G9" s="25" t="s">
        <v>24</v>
      </c>
      <c r="H9" s="26" t="s">
        <v>19</v>
      </c>
      <c r="I9" s="27">
        <v>397378.73</v>
      </c>
    </row>
    <row r="10" spans="1:9">
      <c r="A10" s="19">
        <v>46143</v>
      </c>
      <c r="B10" s="28"/>
      <c r="C10" s="29" t="s">
        <v>25</v>
      </c>
      <c r="D10" s="29" t="s">
        <v>26</v>
      </c>
      <c r="E10" s="30" t="s">
        <v>16</v>
      </c>
      <c r="F10" s="31" t="s">
        <v>27</v>
      </c>
      <c r="G10" s="31" t="s">
        <v>28</v>
      </c>
      <c r="H10" s="26" t="s">
        <v>29</v>
      </c>
      <c r="I10" s="27">
        <v>18500</v>
      </c>
    </row>
    <row r="11" spans="1:9">
      <c r="A11" s="19">
        <v>46143</v>
      </c>
      <c r="B11" s="32"/>
      <c r="C11" s="21" t="s">
        <v>30</v>
      </c>
      <c r="D11" s="29" t="s">
        <v>31</v>
      </c>
      <c r="E11" s="30" t="s">
        <v>16</v>
      </c>
      <c r="F11" s="33" t="s">
        <v>32</v>
      </c>
      <c r="G11" s="31" t="s">
        <v>33</v>
      </c>
      <c r="H11" s="26" t="s">
        <v>34</v>
      </c>
      <c r="I11" s="27">
        <v>5495</v>
      </c>
    </row>
    <row r="12" spans="1:9">
      <c r="A12" s="34">
        <v>46143</v>
      </c>
      <c r="B12" s="33"/>
      <c r="C12" s="35" t="s">
        <v>35</v>
      </c>
      <c r="D12" s="35" t="s">
        <v>36</v>
      </c>
      <c r="E12" s="36" t="s">
        <v>16</v>
      </c>
      <c r="F12" s="31" t="s">
        <v>37</v>
      </c>
      <c r="G12" s="31" t="s">
        <v>38</v>
      </c>
      <c r="H12" s="26" t="s">
        <v>39</v>
      </c>
      <c r="I12" s="27">
        <v>30000</v>
      </c>
    </row>
    <row r="13" spans="1:9">
      <c r="A13" s="34">
        <v>46143</v>
      </c>
      <c r="B13" s="33"/>
      <c r="C13" s="35" t="s">
        <v>40</v>
      </c>
      <c r="D13" s="35" t="s">
        <v>41</v>
      </c>
      <c r="E13" s="36" t="s">
        <v>16</v>
      </c>
      <c r="F13" s="31" t="s">
        <v>37</v>
      </c>
      <c r="G13" s="31" t="s">
        <v>38</v>
      </c>
      <c r="H13" s="26" t="s">
        <v>39</v>
      </c>
      <c r="I13" s="27">
        <v>69590</v>
      </c>
    </row>
    <row r="14" spans="1:9">
      <c r="A14" s="37">
        <v>46143</v>
      </c>
      <c r="B14" s="32"/>
      <c r="C14" s="29" t="s">
        <v>42</v>
      </c>
      <c r="D14" s="22" t="s">
        <v>43</v>
      </c>
      <c r="E14" s="36" t="s">
        <v>16</v>
      </c>
      <c r="F14" s="38" t="s">
        <v>44</v>
      </c>
      <c r="G14" s="31" t="s">
        <v>45</v>
      </c>
      <c r="H14" s="26" t="s">
        <v>46</v>
      </c>
      <c r="I14" s="27">
        <v>34220</v>
      </c>
    </row>
    <row r="15" spans="1:9">
      <c r="A15" s="37">
        <v>46147</v>
      </c>
      <c r="B15" s="39"/>
      <c r="C15" s="40" t="s">
        <v>47</v>
      </c>
      <c r="D15" s="22" t="s">
        <v>48</v>
      </c>
      <c r="E15" s="36" t="s">
        <v>16</v>
      </c>
      <c r="F15" s="33" t="s">
        <v>49</v>
      </c>
      <c r="G15" s="31" t="s">
        <v>38</v>
      </c>
      <c r="H15" s="26" t="s">
        <v>39</v>
      </c>
      <c r="I15" s="27">
        <v>134339</v>
      </c>
    </row>
    <row r="16" spans="1:9">
      <c r="A16" s="19">
        <v>46147</v>
      </c>
      <c r="B16" s="33"/>
      <c r="C16" s="29" t="s">
        <v>50</v>
      </c>
      <c r="D16" s="22" t="s">
        <v>51</v>
      </c>
      <c r="E16" s="41" t="s">
        <v>16</v>
      </c>
      <c r="F16" s="33" t="s">
        <v>52</v>
      </c>
      <c r="G16" s="31" t="s">
        <v>53</v>
      </c>
      <c r="H16" s="26" t="s">
        <v>54</v>
      </c>
      <c r="I16" s="27">
        <v>110866.24000000001</v>
      </c>
    </row>
    <row r="17" spans="1:9">
      <c r="A17" s="37">
        <v>46147</v>
      </c>
      <c r="B17" s="32"/>
      <c r="C17" s="29" t="s">
        <v>55</v>
      </c>
      <c r="D17" s="22" t="s">
        <v>56</v>
      </c>
      <c r="E17" s="36" t="s">
        <v>16</v>
      </c>
      <c r="F17" s="42" t="s">
        <v>57</v>
      </c>
      <c r="G17" s="33" t="s">
        <v>58</v>
      </c>
      <c r="H17" s="26" t="s">
        <v>59</v>
      </c>
      <c r="I17" s="27">
        <v>1486.8</v>
      </c>
    </row>
    <row r="18" spans="1:9">
      <c r="A18" s="19">
        <v>46147</v>
      </c>
      <c r="B18" s="28"/>
      <c r="C18" s="29" t="s">
        <v>60</v>
      </c>
      <c r="D18" s="29" t="s">
        <v>61</v>
      </c>
      <c r="E18" s="36" t="s">
        <v>62</v>
      </c>
      <c r="F18" s="42" t="s">
        <v>63</v>
      </c>
      <c r="G18" s="31" t="s">
        <v>64</v>
      </c>
      <c r="H18" s="26" t="s">
        <v>65</v>
      </c>
      <c r="I18" s="27">
        <v>116800</v>
      </c>
    </row>
    <row r="19" spans="1:9">
      <c r="A19" s="37">
        <v>46147</v>
      </c>
      <c r="B19" s="21"/>
      <c r="C19" s="40" t="s">
        <v>66</v>
      </c>
      <c r="D19" s="22" t="s">
        <v>67</v>
      </c>
      <c r="E19" s="36" t="s">
        <v>62</v>
      </c>
      <c r="F19" s="33" t="s">
        <v>68</v>
      </c>
      <c r="G19" s="31" t="s">
        <v>69</v>
      </c>
      <c r="H19" s="26" t="s">
        <v>70</v>
      </c>
      <c r="I19" s="27">
        <v>93079</v>
      </c>
    </row>
    <row r="20" spans="1:9">
      <c r="A20" s="19">
        <v>46147</v>
      </c>
      <c r="B20" s="28"/>
      <c r="C20" s="29" t="s">
        <v>71</v>
      </c>
      <c r="D20" s="29" t="s">
        <v>72</v>
      </c>
      <c r="E20" s="36" t="s">
        <v>62</v>
      </c>
      <c r="F20" s="31" t="s">
        <v>73</v>
      </c>
      <c r="G20" s="31" t="s">
        <v>74</v>
      </c>
      <c r="H20" s="26" t="s">
        <v>59</v>
      </c>
      <c r="I20" s="27">
        <v>79540</v>
      </c>
    </row>
    <row r="21" spans="1:9">
      <c r="A21" s="19">
        <v>46147</v>
      </c>
      <c r="B21" s="33"/>
      <c r="C21" s="29" t="s">
        <v>75</v>
      </c>
      <c r="D21" s="29" t="s">
        <v>76</v>
      </c>
      <c r="E21" s="36" t="s">
        <v>62</v>
      </c>
      <c r="F21" s="43" t="s">
        <v>77</v>
      </c>
      <c r="G21" s="33" t="s">
        <v>74</v>
      </c>
      <c r="H21" s="26" t="s">
        <v>59</v>
      </c>
      <c r="I21" s="27">
        <v>121236.4</v>
      </c>
    </row>
    <row r="22" spans="1:9">
      <c r="A22" s="19">
        <v>46147</v>
      </c>
      <c r="B22" s="32"/>
      <c r="C22" s="29" t="s">
        <v>78</v>
      </c>
      <c r="D22" s="29" t="s">
        <v>79</v>
      </c>
      <c r="E22" s="36" t="s">
        <v>16</v>
      </c>
      <c r="F22" s="31" t="s">
        <v>80</v>
      </c>
      <c r="G22" s="31" t="s">
        <v>69</v>
      </c>
      <c r="H22" s="26" t="s">
        <v>70</v>
      </c>
      <c r="I22" s="27">
        <v>153481</v>
      </c>
    </row>
    <row r="23" spans="1:9">
      <c r="A23" s="37">
        <v>46148</v>
      </c>
      <c r="B23" s="32"/>
      <c r="C23" s="29" t="s">
        <v>81</v>
      </c>
      <c r="D23" s="22" t="s">
        <v>82</v>
      </c>
      <c r="E23" s="36" t="s">
        <v>16</v>
      </c>
      <c r="F23" s="31" t="s">
        <v>83</v>
      </c>
      <c r="G23" s="31" t="s">
        <v>64</v>
      </c>
      <c r="H23" s="26" t="s">
        <v>65</v>
      </c>
      <c r="I23" s="27">
        <v>100250</v>
      </c>
    </row>
    <row r="24" spans="1:9">
      <c r="A24" s="37">
        <v>46148</v>
      </c>
      <c r="B24" s="32"/>
      <c r="C24" s="29" t="s">
        <v>84</v>
      </c>
      <c r="D24" s="22" t="s">
        <v>85</v>
      </c>
      <c r="E24" s="44" t="s">
        <v>16</v>
      </c>
      <c r="F24" s="38" t="s">
        <v>86</v>
      </c>
      <c r="G24" s="31" t="s">
        <v>64</v>
      </c>
      <c r="H24" s="26" t="s">
        <v>65</v>
      </c>
      <c r="I24" s="27">
        <v>14056.8</v>
      </c>
    </row>
    <row r="25" spans="1:9">
      <c r="A25" s="37">
        <v>46148</v>
      </c>
      <c r="B25" s="32"/>
      <c r="C25" s="29" t="s">
        <v>87</v>
      </c>
      <c r="D25" s="22" t="s">
        <v>88</v>
      </c>
      <c r="E25" s="36" t="s">
        <v>62</v>
      </c>
      <c r="F25" s="43" t="s">
        <v>89</v>
      </c>
      <c r="G25" s="31" t="s">
        <v>64</v>
      </c>
      <c r="H25" s="26" t="s">
        <v>65</v>
      </c>
      <c r="I25" s="27">
        <v>262020</v>
      </c>
    </row>
    <row r="26" spans="1:9">
      <c r="A26" s="34">
        <v>46149</v>
      </c>
      <c r="B26" s="33"/>
      <c r="C26" s="35" t="s">
        <v>90</v>
      </c>
      <c r="D26" s="35" t="s">
        <v>91</v>
      </c>
      <c r="E26" s="36" t="s">
        <v>16</v>
      </c>
      <c r="F26" s="45" t="s">
        <v>92</v>
      </c>
      <c r="G26" s="31" t="s">
        <v>93</v>
      </c>
      <c r="H26" s="26" t="s">
        <v>59</v>
      </c>
      <c r="I26" s="27">
        <v>36000</v>
      </c>
    </row>
    <row r="27" spans="1:9">
      <c r="A27" s="19">
        <v>46150</v>
      </c>
      <c r="B27" s="46"/>
      <c r="C27" s="29" t="s">
        <v>94</v>
      </c>
      <c r="D27" s="29" t="s">
        <v>95</v>
      </c>
      <c r="E27" s="36" t="s">
        <v>16</v>
      </c>
      <c r="F27" s="31" t="s">
        <v>96</v>
      </c>
      <c r="G27" s="31" t="s">
        <v>38</v>
      </c>
      <c r="H27" s="26" t="s">
        <v>39</v>
      </c>
      <c r="I27" s="27">
        <v>266958.02</v>
      </c>
    </row>
    <row r="28" spans="1:9">
      <c r="A28" s="37">
        <v>46150</v>
      </c>
      <c r="B28" s="32"/>
      <c r="C28" s="29" t="s">
        <v>97</v>
      </c>
      <c r="D28" s="22" t="s">
        <v>98</v>
      </c>
      <c r="E28" s="36" t="s">
        <v>16</v>
      </c>
      <c r="F28" s="47" t="s">
        <v>99</v>
      </c>
      <c r="G28" s="31" t="s">
        <v>100</v>
      </c>
      <c r="H28" s="26" t="s">
        <v>101</v>
      </c>
      <c r="I28" s="27">
        <v>132750</v>
      </c>
    </row>
    <row r="29" spans="1:9">
      <c r="A29" s="37">
        <v>46150</v>
      </c>
      <c r="B29" s="32"/>
      <c r="C29" s="29" t="s">
        <v>102</v>
      </c>
      <c r="D29" s="22" t="s">
        <v>91</v>
      </c>
      <c r="E29" s="36" t="s">
        <v>16</v>
      </c>
      <c r="F29" s="42" t="s">
        <v>103</v>
      </c>
      <c r="G29" s="31" t="s">
        <v>104</v>
      </c>
      <c r="H29" s="26" t="s">
        <v>105</v>
      </c>
      <c r="I29" s="27">
        <v>34800</v>
      </c>
    </row>
    <row r="30" spans="1:9">
      <c r="A30" s="19">
        <v>46153</v>
      </c>
      <c r="B30" s="46"/>
      <c r="C30" s="29" t="s">
        <v>106</v>
      </c>
      <c r="D30" s="29" t="s">
        <v>43</v>
      </c>
      <c r="E30" s="30" t="s">
        <v>16</v>
      </c>
      <c r="F30" s="31" t="s">
        <v>107</v>
      </c>
      <c r="G30" s="31" t="s">
        <v>108</v>
      </c>
      <c r="H30" s="26" t="s">
        <v>109</v>
      </c>
      <c r="I30" s="27">
        <v>228245.23</v>
      </c>
    </row>
    <row r="31" spans="1:9">
      <c r="A31" s="37">
        <v>46153</v>
      </c>
      <c r="B31" s="32"/>
      <c r="C31" s="29" t="s">
        <v>110</v>
      </c>
      <c r="D31" s="22" t="s">
        <v>111</v>
      </c>
      <c r="E31" s="36" t="s">
        <v>16</v>
      </c>
      <c r="F31" s="42" t="s">
        <v>112</v>
      </c>
      <c r="G31" s="31" t="s">
        <v>64</v>
      </c>
      <c r="H31" s="26" t="s">
        <v>65</v>
      </c>
      <c r="I31" s="27">
        <v>4314.6000000000004</v>
      </c>
    </row>
    <row r="32" spans="1:9">
      <c r="A32" s="19">
        <v>46148</v>
      </c>
      <c r="B32" s="21"/>
      <c r="C32" s="29" t="s">
        <v>113</v>
      </c>
      <c r="D32" s="29" t="s">
        <v>114</v>
      </c>
      <c r="E32" s="36" t="s">
        <v>16</v>
      </c>
      <c r="F32" s="38" t="s">
        <v>44</v>
      </c>
      <c r="G32" s="31" t="s">
        <v>45</v>
      </c>
      <c r="H32" s="26" t="s">
        <v>46</v>
      </c>
      <c r="I32" s="27">
        <v>28320</v>
      </c>
    </row>
    <row r="33" spans="1:9">
      <c r="A33" s="19">
        <v>46151</v>
      </c>
      <c r="B33" s="21"/>
      <c r="C33" s="29" t="s">
        <v>115</v>
      </c>
      <c r="D33" s="29" t="s">
        <v>116</v>
      </c>
      <c r="E33" s="36" t="s">
        <v>16</v>
      </c>
      <c r="F33" s="38" t="s">
        <v>44</v>
      </c>
      <c r="G33" s="31" t="s">
        <v>45</v>
      </c>
      <c r="H33" s="26" t="s">
        <v>46</v>
      </c>
      <c r="I33" s="27">
        <v>38940</v>
      </c>
    </row>
    <row r="34" spans="1:9">
      <c r="A34" s="37">
        <v>46154</v>
      </c>
      <c r="B34" s="32"/>
      <c r="C34" s="29" t="s">
        <v>117</v>
      </c>
      <c r="D34" s="22" t="s">
        <v>118</v>
      </c>
      <c r="E34" s="36" t="s">
        <v>16</v>
      </c>
      <c r="F34" s="38" t="s">
        <v>44</v>
      </c>
      <c r="G34" s="31" t="s">
        <v>45</v>
      </c>
      <c r="H34" s="26" t="s">
        <v>46</v>
      </c>
      <c r="I34" s="27">
        <v>70210</v>
      </c>
    </row>
    <row r="35" spans="1:9">
      <c r="A35" s="19">
        <v>46155</v>
      </c>
      <c r="B35" s="33"/>
      <c r="C35" s="29" t="s">
        <v>119</v>
      </c>
      <c r="D35" s="29" t="s">
        <v>120</v>
      </c>
      <c r="E35" s="36" t="s">
        <v>16</v>
      </c>
      <c r="F35" s="42" t="s">
        <v>121</v>
      </c>
      <c r="G35" s="31" t="s">
        <v>122</v>
      </c>
      <c r="H35" s="26" t="s">
        <v>59</v>
      </c>
      <c r="I35" s="27">
        <v>104893.22</v>
      </c>
    </row>
    <row r="36" spans="1:9">
      <c r="A36" s="19">
        <v>46156</v>
      </c>
      <c r="B36" s="33"/>
      <c r="C36" s="29" t="s">
        <v>123</v>
      </c>
      <c r="D36" s="22" t="s">
        <v>124</v>
      </c>
      <c r="E36" s="36" t="s">
        <v>16</v>
      </c>
      <c r="F36" s="33" t="s">
        <v>49</v>
      </c>
      <c r="G36" s="31" t="s">
        <v>38</v>
      </c>
      <c r="H36" s="26" t="s">
        <v>39</v>
      </c>
      <c r="I36" s="27">
        <v>14720</v>
      </c>
    </row>
    <row r="37" spans="1:9">
      <c r="A37" s="19">
        <v>46156</v>
      </c>
      <c r="B37" s="33"/>
      <c r="C37" s="29" t="s">
        <v>125</v>
      </c>
      <c r="D37" s="22" t="s">
        <v>126</v>
      </c>
      <c r="E37" s="36" t="s">
        <v>16</v>
      </c>
      <c r="F37" s="43" t="s">
        <v>127</v>
      </c>
      <c r="G37" s="31" t="s">
        <v>45</v>
      </c>
      <c r="H37" s="26" t="s">
        <v>46</v>
      </c>
      <c r="I37" s="27">
        <v>23193.599999999999</v>
      </c>
    </row>
    <row r="38" spans="1:9">
      <c r="A38" s="37">
        <v>46157</v>
      </c>
      <c r="B38" s="32"/>
      <c r="C38" s="29" t="s">
        <v>128</v>
      </c>
      <c r="D38" s="22" t="s">
        <v>129</v>
      </c>
      <c r="E38" s="36" t="s">
        <v>62</v>
      </c>
      <c r="F38" s="48" t="s">
        <v>130</v>
      </c>
      <c r="G38" s="31" t="s">
        <v>131</v>
      </c>
      <c r="H38" s="26" t="s">
        <v>19</v>
      </c>
      <c r="I38" s="27">
        <v>262250</v>
      </c>
    </row>
    <row r="39" spans="1:9">
      <c r="A39" s="37">
        <v>46157</v>
      </c>
      <c r="B39" s="32"/>
      <c r="C39" s="29" t="s">
        <v>132</v>
      </c>
      <c r="D39" s="22" t="s">
        <v>133</v>
      </c>
      <c r="E39" s="36" t="s">
        <v>16</v>
      </c>
      <c r="F39" s="42" t="s">
        <v>112</v>
      </c>
      <c r="G39" s="31" t="s">
        <v>64</v>
      </c>
      <c r="H39" s="26" t="s">
        <v>65</v>
      </c>
      <c r="I39" s="27">
        <v>7613.3</v>
      </c>
    </row>
    <row r="40" spans="1:9">
      <c r="A40" s="37">
        <v>46157</v>
      </c>
      <c r="B40" s="32"/>
      <c r="C40" s="29" t="s">
        <v>134</v>
      </c>
      <c r="D40" s="49" t="s">
        <v>135</v>
      </c>
      <c r="E40" s="36" t="s">
        <v>16</v>
      </c>
      <c r="F40" s="31" t="s">
        <v>136</v>
      </c>
      <c r="G40" s="31" t="s">
        <v>137</v>
      </c>
      <c r="H40" s="26" t="s">
        <v>138</v>
      </c>
      <c r="I40" s="27">
        <v>92653.52</v>
      </c>
    </row>
    <row r="41" spans="1:9">
      <c r="A41" s="19">
        <v>46158</v>
      </c>
      <c r="B41" s="33"/>
      <c r="C41" s="29" t="s">
        <v>139</v>
      </c>
      <c r="D41" s="29" t="s">
        <v>140</v>
      </c>
      <c r="E41" s="36" t="s">
        <v>16</v>
      </c>
      <c r="F41" s="33" t="s">
        <v>141</v>
      </c>
      <c r="G41" s="31" t="s">
        <v>53</v>
      </c>
      <c r="H41" s="26" t="s">
        <v>54</v>
      </c>
      <c r="I41" s="27">
        <v>21241.41</v>
      </c>
    </row>
    <row r="42" spans="1:9">
      <c r="A42" s="37">
        <v>46158</v>
      </c>
      <c r="B42" s="32"/>
      <c r="C42" s="29" t="s">
        <v>142</v>
      </c>
      <c r="D42" s="29" t="s">
        <v>143</v>
      </c>
      <c r="E42" s="36" t="s">
        <v>16</v>
      </c>
      <c r="F42" s="33" t="s">
        <v>141</v>
      </c>
      <c r="G42" s="31" t="s">
        <v>53</v>
      </c>
      <c r="H42" s="26" t="s">
        <v>54</v>
      </c>
      <c r="I42" s="27">
        <v>4092.4</v>
      </c>
    </row>
    <row r="43" spans="1:9">
      <c r="A43" s="19">
        <v>46160</v>
      </c>
      <c r="B43" s="46"/>
      <c r="C43" s="29" t="s">
        <v>144</v>
      </c>
      <c r="D43" s="29"/>
      <c r="E43" s="30" t="s">
        <v>16</v>
      </c>
      <c r="F43" s="33" t="s">
        <v>145</v>
      </c>
      <c r="G43" s="50" t="s">
        <v>146</v>
      </c>
      <c r="H43" s="26"/>
      <c r="I43" s="27">
        <v>0</v>
      </c>
    </row>
    <row r="44" spans="1:9">
      <c r="A44" s="19"/>
      <c r="B44" s="46"/>
      <c r="C44" s="29" t="s">
        <v>147</v>
      </c>
      <c r="D44" s="22"/>
      <c r="E44" s="36" t="s">
        <v>16</v>
      </c>
      <c r="F44" s="51" t="s">
        <v>148</v>
      </c>
      <c r="G44" s="31" t="s">
        <v>149</v>
      </c>
      <c r="H44" s="26"/>
      <c r="I44" s="27">
        <v>0</v>
      </c>
    </row>
    <row r="45" spans="1:9">
      <c r="A45" s="19">
        <v>46160</v>
      </c>
      <c r="B45" s="28"/>
      <c r="C45" s="29" t="s">
        <v>150</v>
      </c>
      <c r="D45" s="29" t="s">
        <v>151</v>
      </c>
      <c r="E45" s="36" t="s">
        <v>16</v>
      </c>
      <c r="F45" s="45" t="s">
        <v>152</v>
      </c>
      <c r="G45" s="31" t="s">
        <v>153</v>
      </c>
      <c r="H45" s="26" t="s">
        <v>154</v>
      </c>
      <c r="I45" s="27">
        <v>21476</v>
      </c>
    </row>
    <row r="46" spans="1:9">
      <c r="A46" s="37">
        <v>46159</v>
      </c>
      <c r="B46" s="32"/>
      <c r="C46" s="29" t="s">
        <v>155</v>
      </c>
      <c r="D46" s="29" t="s">
        <v>156</v>
      </c>
      <c r="E46" s="36" t="s">
        <v>16</v>
      </c>
      <c r="F46" s="43" t="s">
        <v>157</v>
      </c>
      <c r="G46" s="31" t="s">
        <v>45</v>
      </c>
      <c r="H46" s="26" t="s">
        <v>46</v>
      </c>
      <c r="I46" s="27">
        <v>7500</v>
      </c>
    </row>
    <row r="47" spans="1:9">
      <c r="A47" s="37"/>
      <c r="B47" s="32"/>
      <c r="C47" s="29" t="s">
        <v>158</v>
      </c>
      <c r="D47" s="22"/>
      <c r="E47" s="36" t="s">
        <v>16</v>
      </c>
      <c r="F47" s="33" t="s">
        <v>145</v>
      </c>
      <c r="G47" s="50" t="s">
        <v>146</v>
      </c>
      <c r="H47" s="26"/>
      <c r="I47" s="27">
        <v>0</v>
      </c>
    </row>
    <row r="48" spans="1:9">
      <c r="A48" s="37">
        <v>46161</v>
      </c>
      <c r="B48" s="32"/>
      <c r="C48" s="29" t="s">
        <v>159</v>
      </c>
      <c r="D48" s="22" t="s">
        <v>160</v>
      </c>
      <c r="E48" s="36" t="s">
        <v>16</v>
      </c>
      <c r="F48" s="31" t="s">
        <v>107</v>
      </c>
      <c r="G48" s="31" t="s">
        <v>161</v>
      </c>
      <c r="H48" s="26" t="s">
        <v>162</v>
      </c>
      <c r="I48" s="27">
        <v>2666.8</v>
      </c>
    </row>
    <row r="49" spans="1:9">
      <c r="A49" s="19">
        <v>46162</v>
      </c>
      <c r="B49" s="33"/>
      <c r="C49" s="29" t="s">
        <v>163</v>
      </c>
      <c r="D49" s="22" t="s">
        <v>164</v>
      </c>
      <c r="E49" s="36" t="s">
        <v>16</v>
      </c>
      <c r="F49" s="33" t="s">
        <v>165</v>
      </c>
      <c r="G49" s="31" t="s">
        <v>166</v>
      </c>
      <c r="H49" s="26" t="s">
        <v>167</v>
      </c>
      <c r="I49" s="27">
        <v>9000</v>
      </c>
    </row>
    <row r="50" spans="1:9">
      <c r="A50" s="19">
        <v>46162</v>
      </c>
      <c r="B50" s="33"/>
      <c r="C50" s="29" t="s">
        <v>168</v>
      </c>
      <c r="D50" s="22" t="s">
        <v>169</v>
      </c>
      <c r="E50" s="36" t="s">
        <v>16</v>
      </c>
      <c r="F50" s="31" t="s">
        <v>37</v>
      </c>
      <c r="G50" s="31" t="s">
        <v>38</v>
      </c>
      <c r="H50" s="26" t="s">
        <v>39</v>
      </c>
      <c r="I50" s="27">
        <v>65430</v>
      </c>
    </row>
    <row r="51" spans="1:9">
      <c r="A51" s="19">
        <v>46162</v>
      </c>
      <c r="B51" s="33"/>
      <c r="C51" s="29" t="s">
        <v>170</v>
      </c>
      <c r="D51" s="29" t="s">
        <v>171</v>
      </c>
      <c r="E51" s="36" t="s">
        <v>16</v>
      </c>
      <c r="F51" s="31" t="s">
        <v>37</v>
      </c>
      <c r="G51" s="31" t="s">
        <v>38</v>
      </c>
      <c r="H51" s="26" t="s">
        <v>39</v>
      </c>
      <c r="I51" s="27">
        <v>30000</v>
      </c>
    </row>
    <row r="52" spans="1:9">
      <c r="A52" s="19">
        <v>46163</v>
      </c>
      <c r="B52" s="33"/>
      <c r="C52" s="29" t="s">
        <v>172</v>
      </c>
      <c r="D52" s="29" t="s">
        <v>173</v>
      </c>
      <c r="E52" s="36" t="s">
        <v>16</v>
      </c>
      <c r="F52" s="43" t="s">
        <v>174</v>
      </c>
      <c r="G52" s="31" t="s">
        <v>33</v>
      </c>
      <c r="H52" s="26" t="s">
        <v>34</v>
      </c>
      <c r="I52" s="27">
        <v>4500</v>
      </c>
    </row>
    <row r="53" spans="1:9">
      <c r="A53" s="19">
        <v>46163</v>
      </c>
      <c r="B53" s="33"/>
      <c r="C53" s="29" t="s">
        <v>175</v>
      </c>
      <c r="D53" s="29" t="s">
        <v>176</v>
      </c>
      <c r="E53" s="23" t="s">
        <v>16</v>
      </c>
      <c r="F53" s="42" t="s">
        <v>112</v>
      </c>
      <c r="G53" s="31" t="s">
        <v>64</v>
      </c>
      <c r="H53" s="26" t="s">
        <v>65</v>
      </c>
      <c r="I53" s="27">
        <v>4811.74</v>
      </c>
    </row>
    <row r="54" spans="1:9">
      <c r="A54" s="37">
        <v>46157</v>
      </c>
      <c r="B54" s="32"/>
      <c r="C54" s="29" t="s">
        <v>177</v>
      </c>
      <c r="D54" s="22" t="s">
        <v>178</v>
      </c>
      <c r="E54" s="36" t="s">
        <v>16</v>
      </c>
      <c r="F54" s="52" t="s">
        <v>179</v>
      </c>
      <c r="G54" s="50" t="s">
        <v>180</v>
      </c>
      <c r="H54" s="26" t="s">
        <v>59</v>
      </c>
      <c r="I54" s="27">
        <v>30000</v>
      </c>
    </row>
    <row r="55" spans="1:9">
      <c r="A55" s="37">
        <v>46161</v>
      </c>
      <c r="B55" s="32"/>
      <c r="C55" s="29" t="s">
        <v>181</v>
      </c>
      <c r="D55" s="22" t="s">
        <v>182</v>
      </c>
      <c r="E55" s="36" t="s">
        <v>16</v>
      </c>
      <c r="F55" s="53" t="s">
        <v>68</v>
      </c>
      <c r="G55" s="31" t="s">
        <v>64</v>
      </c>
      <c r="H55" s="26" t="s">
        <v>65</v>
      </c>
      <c r="I55" s="27">
        <v>135000</v>
      </c>
    </row>
    <row r="56" spans="1:9">
      <c r="A56" s="37">
        <v>46161</v>
      </c>
      <c r="B56" s="32"/>
      <c r="C56" s="29" t="s">
        <v>183</v>
      </c>
      <c r="D56" s="22" t="s">
        <v>184</v>
      </c>
      <c r="E56" s="36" t="s">
        <v>16</v>
      </c>
      <c r="F56" s="50" t="s">
        <v>77</v>
      </c>
      <c r="G56" s="50" t="s">
        <v>185</v>
      </c>
      <c r="H56" s="26" t="s">
        <v>65</v>
      </c>
      <c r="I56" s="27">
        <v>53688.7</v>
      </c>
    </row>
    <row r="57" spans="1:9">
      <c r="A57" s="19">
        <v>46161</v>
      </c>
      <c r="B57" s="33"/>
      <c r="C57" s="29" t="s">
        <v>186</v>
      </c>
      <c r="D57" s="29" t="s">
        <v>187</v>
      </c>
      <c r="E57" s="36" t="s">
        <v>16</v>
      </c>
      <c r="F57" s="53" t="s">
        <v>73</v>
      </c>
      <c r="G57" s="50" t="s">
        <v>185</v>
      </c>
      <c r="H57" s="26" t="s">
        <v>65</v>
      </c>
      <c r="I57" s="27">
        <v>76359</v>
      </c>
    </row>
    <row r="58" spans="1:9">
      <c r="A58" s="19">
        <v>46161</v>
      </c>
      <c r="B58" s="33"/>
      <c r="C58" s="29" t="s">
        <v>188</v>
      </c>
      <c r="D58" s="29" t="s">
        <v>189</v>
      </c>
      <c r="E58" s="36" t="s">
        <v>16</v>
      </c>
      <c r="F58" s="54" t="s">
        <v>190</v>
      </c>
      <c r="G58" s="31" t="s">
        <v>64</v>
      </c>
      <c r="H58" s="26" t="s">
        <v>65</v>
      </c>
      <c r="I58" s="27">
        <v>52500</v>
      </c>
    </row>
    <row r="59" spans="1:9">
      <c r="A59" s="19">
        <v>46161</v>
      </c>
      <c r="B59" s="33"/>
      <c r="C59" s="29" t="s">
        <v>191</v>
      </c>
      <c r="D59" s="22" t="s">
        <v>192</v>
      </c>
      <c r="E59" s="36" t="s">
        <v>16</v>
      </c>
      <c r="F59" s="54" t="s">
        <v>190</v>
      </c>
      <c r="G59" s="31" t="s">
        <v>64</v>
      </c>
      <c r="H59" s="26" t="s">
        <v>65</v>
      </c>
      <c r="I59" s="27">
        <v>9350</v>
      </c>
    </row>
    <row r="60" spans="1:9">
      <c r="A60" s="37">
        <v>46161</v>
      </c>
      <c r="B60" s="32"/>
      <c r="C60" s="29" t="s">
        <v>193</v>
      </c>
      <c r="D60" s="22" t="s">
        <v>194</v>
      </c>
      <c r="E60" s="36" t="s">
        <v>16</v>
      </c>
      <c r="F60" s="33" t="s">
        <v>17</v>
      </c>
      <c r="G60" s="31" t="s">
        <v>195</v>
      </c>
      <c r="H60" s="26" t="s">
        <v>196</v>
      </c>
      <c r="I60" s="27">
        <v>5310</v>
      </c>
    </row>
    <row r="61" spans="1:9">
      <c r="A61" s="37">
        <v>46162</v>
      </c>
      <c r="B61" s="32"/>
      <c r="C61" s="29" t="s">
        <v>197</v>
      </c>
      <c r="D61" s="22" t="s">
        <v>198</v>
      </c>
      <c r="E61" s="23" t="s">
        <v>16</v>
      </c>
      <c r="F61" s="43" t="s">
        <v>89</v>
      </c>
      <c r="G61" s="31" t="s">
        <v>64</v>
      </c>
      <c r="H61" s="26" t="s">
        <v>65</v>
      </c>
      <c r="I61" s="27">
        <v>45760</v>
      </c>
    </row>
    <row r="62" spans="1:9">
      <c r="A62" s="37">
        <v>46154</v>
      </c>
      <c r="B62" s="32"/>
      <c r="C62" s="29" t="s">
        <v>199</v>
      </c>
      <c r="D62" s="29" t="s">
        <v>200</v>
      </c>
      <c r="E62" s="36" t="s">
        <v>16</v>
      </c>
      <c r="F62" s="42" t="s">
        <v>201</v>
      </c>
      <c r="G62" s="55" t="s">
        <v>100</v>
      </c>
      <c r="H62" s="26" t="s">
        <v>101</v>
      </c>
      <c r="I62" s="27">
        <v>40120</v>
      </c>
    </row>
    <row r="63" spans="1:9">
      <c r="A63" s="19">
        <v>46163</v>
      </c>
      <c r="B63" s="33"/>
      <c r="C63" s="29" t="s">
        <v>202</v>
      </c>
      <c r="D63" s="22" t="s">
        <v>203</v>
      </c>
      <c r="E63" s="36" t="s">
        <v>16</v>
      </c>
      <c r="F63" s="33" t="s">
        <v>204</v>
      </c>
      <c r="G63" s="31" t="s">
        <v>205</v>
      </c>
      <c r="H63" s="26" t="s">
        <v>206</v>
      </c>
      <c r="I63" s="27">
        <v>189449</v>
      </c>
    </row>
    <row r="64" spans="1:9">
      <c r="A64" s="37">
        <v>46163</v>
      </c>
      <c r="B64" s="32"/>
      <c r="C64" s="29" t="s">
        <v>207</v>
      </c>
      <c r="D64" s="22" t="s">
        <v>208</v>
      </c>
      <c r="E64" s="36" t="s">
        <v>16</v>
      </c>
      <c r="F64" s="42" t="s">
        <v>57</v>
      </c>
      <c r="G64" s="33" t="s">
        <v>58</v>
      </c>
      <c r="H64" s="26" t="s">
        <v>59</v>
      </c>
      <c r="I64" s="27">
        <v>64532.85</v>
      </c>
    </row>
    <row r="65" spans="1:9">
      <c r="A65" s="37">
        <v>46164</v>
      </c>
      <c r="B65" s="32"/>
      <c r="C65" s="29" t="s">
        <v>209</v>
      </c>
      <c r="D65" s="22" t="s">
        <v>210</v>
      </c>
      <c r="E65" s="36" t="s">
        <v>16</v>
      </c>
      <c r="F65" s="53" t="s">
        <v>49</v>
      </c>
      <c r="G65" s="31" t="s">
        <v>38</v>
      </c>
      <c r="H65" s="26" t="s">
        <v>39</v>
      </c>
      <c r="I65" s="27">
        <v>15015</v>
      </c>
    </row>
    <row r="66" spans="1:9" ht="30">
      <c r="A66" s="19">
        <v>46167</v>
      </c>
      <c r="B66" s="33"/>
      <c r="C66" s="29" t="s">
        <v>211</v>
      </c>
      <c r="D66" s="22" t="s">
        <v>212</v>
      </c>
      <c r="E66" s="36" t="s">
        <v>16</v>
      </c>
      <c r="F66" s="33" t="s">
        <v>213</v>
      </c>
      <c r="G66" s="55" t="s">
        <v>214</v>
      </c>
      <c r="H66" s="26" t="s">
        <v>215</v>
      </c>
      <c r="I66" s="27">
        <v>10000</v>
      </c>
    </row>
    <row r="67" spans="1:9">
      <c r="A67" s="37">
        <v>46167</v>
      </c>
      <c r="B67" s="32"/>
      <c r="C67" s="29" t="s">
        <v>216</v>
      </c>
      <c r="D67" s="22" t="s">
        <v>217</v>
      </c>
      <c r="E67" s="36" t="s">
        <v>62</v>
      </c>
      <c r="F67" s="43" t="s">
        <v>130</v>
      </c>
      <c r="G67" s="31" t="s">
        <v>131</v>
      </c>
      <c r="H67" s="26" t="s">
        <v>19</v>
      </c>
      <c r="I67" s="27">
        <v>157350</v>
      </c>
    </row>
    <row r="68" spans="1:9">
      <c r="A68" s="19"/>
      <c r="B68" s="21"/>
      <c r="C68" s="29" t="s">
        <v>218</v>
      </c>
      <c r="D68" s="29"/>
      <c r="E68" s="30" t="s">
        <v>16</v>
      </c>
      <c r="F68" s="33" t="s">
        <v>145</v>
      </c>
      <c r="G68" s="50" t="s">
        <v>146</v>
      </c>
      <c r="H68" s="26"/>
      <c r="I68" s="27">
        <v>0</v>
      </c>
    </row>
    <row r="69" spans="1:9">
      <c r="A69" s="19">
        <v>46168</v>
      </c>
      <c r="B69" s="21"/>
      <c r="C69" s="29" t="s">
        <v>219</v>
      </c>
      <c r="D69" s="29" t="s">
        <v>220</v>
      </c>
      <c r="E69" s="36" t="s">
        <v>16</v>
      </c>
      <c r="F69" s="33" t="s">
        <v>221</v>
      </c>
      <c r="G69" s="31" t="s">
        <v>222</v>
      </c>
      <c r="H69" s="26" t="s">
        <v>223</v>
      </c>
      <c r="I69" s="27">
        <v>23327.200000000001</v>
      </c>
    </row>
    <row r="70" spans="1:9">
      <c r="A70" s="37">
        <v>46161</v>
      </c>
      <c r="B70" s="32"/>
      <c r="C70" s="29" t="s">
        <v>224</v>
      </c>
      <c r="D70" s="22" t="s">
        <v>225</v>
      </c>
      <c r="E70" s="36" t="s">
        <v>16</v>
      </c>
      <c r="F70" s="31" t="s">
        <v>80</v>
      </c>
      <c r="G70" s="31" t="s">
        <v>69</v>
      </c>
      <c r="H70" s="26" t="s">
        <v>70</v>
      </c>
      <c r="I70" s="27">
        <v>153807.4</v>
      </c>
    </row>
    <row r="71" spans="1:9">
      <c r="A71" s="56">
        <v>46169</v>
      </c>
      <c r="B71" s="57"/>
      <c r="C71" s="22" t="s">
        <v>226</v>
      </c>
      <c r="D71" s="22" t="s">
        <v>227</v>
      </c>
      <c r="E71" s="36" t="s">
        <v>16</v>
      </c>
      <c r="F71" s="43" t="s">
        <v>228</v>
      </c>
      <c r="G71" s="31" t="s">
        <v>229</v>
      </c>
      <c r="H71" s="26" t="s">
        <v>39</v>
      </c>
      <c r="I71" s="58">
        <v>29220</v>
      </c>
    </row>
    <row r="72" spans="1:9">
      <c r="A72" s="34">
        <v>46169</v>
      </c>
      <c r="B72" s="33"/>
      <c r="C72" s="59" t="s">
        <v>230</v>
      </c>
      <c r="D72" s="59" t="s">
        <v>231</v>
      </c>
      <c r="E72" s="36" t="s">
        <v>16</v>
      </c>
      <c r="F72" s="33" t="s">
        <v>232</v>
      </c>
      <c r="G72" s="50" t="s">
        <v>108</v>
      </c>
      <c r="H72" s="26" t="s">
        <v>233</v>
      </c>
      <c r="I72" s="58">
        <v>44000.01</v>
      </c>
    </row>
    <row r="73" spans="1:9" ht="15.75">
      <c r="A73" s="34">
        <v>46171</v>
      </c>
      <c r="B73" s="33"/>
      <c r="C73" s="59" t="s">
        <v>234</v>
      </c>
      <c r="D73" s="35" t="s">
        <v>235</v>
      </c>
      <c r="E73" s="36" t="s">
        <v>16</v>
      </c>
      <c r="F73" s="43" t="s">
        <v>236</v>
      </c>
      <c r="G73" s="31" t="s">
        <v>237</v>
      </c>
      <c r="H73" s="60" t="s">
        <v>238</v>
      </c>
      <c r="I73" s="61">
        <v>178032</v>
      </c>
    </row>
    <row r="74" spans="1:9">
      <c r="A74" s="37">
        <v>46172</v>
      </c>
      <c r="B74" s="32"/>
      <c r="C74" s="29" t="s">
        <v>239</v>
      </c>
      <c r="D74" s="22" t="s">
        <v>240</v>
      </c>
      <c r="E74" s="36" t="s">
        <v>16</v>
      </c>
      <c r="F74" s="62" t="s">
        <v>96</v>
      </c>
      <c r="G74" s="31" t="s">
        <v>38</v>
      </c>
      <c r="H74" s="26" t="s">
        <v>39</v>
      </c>
      <c r="I74" s="63">
        <f>9247.74</f>
        <v>9247.74</v>
      </c>
    </row>
    <row r="75" spans="1:9">
      <c r="A75" s="37">
        <v>46167</v>
      </c>
      <c r="B75" s="32"/>
      <c r="C75" s="29" t="s">
        <v>241</v>
      </c>
      <c r="D75" s="22" t="s">
        <v>242</v>
      </c>
      <c r="E75" s="36" t="s">
        <v>16</v>
      </c>
      <c r="F75" s="52" t="s">
        <v>23</v>
      </c>
      <c r="G75" s="31" t="s">
        <v>195</v>
      </c>
      <c r="H75" s="26" t="s">
        <v>196</v>
      </c>
      <c r="I75" s="27">
        <v>58700.160000000003</v>
      </c>
    </row>
    <row r="76" spans="1:9">
      <c r="A76" s="19">
        <v>46170</v>
      </c>
      <c r="B76" s="46"/>
      <c r="C76" s="29" t="s">
        <v>243</v>
      </c>
      <c r="D76" s="64" t="s">
        <v>160</v>
      </c>
      <c r="E76" s="36" t="s">
        <v>16</v>
      </c>
      <c r="F76" s="65" t="s">
        <v>244</v>
      </c>
      <c r="G76" s="54" t="s">
        <v>245</v>
      </c>
      <c r="H76" s="26" t="s">
        <v>19</v>
      </c>
      <c r="I76" s="27">
        <v>50091</v>
      </c>
    </row>
    <row r="77" spans="1:9" ht="15.75" thickBot="1">
      <c r="A77" s="66">
        <v>46171</v>
      </c>
      <c r="B77" s="67"/>
      <c r="C77" s="68" t="s">
        <v>246</v>
      </c>
      <c r="D77" s="68" t="s">
        <v>129</v>
      </c>
      <c r="E77" s="69" t="s">
        <v>16</v>
      </c>
      <c r="F77" s="70" t="s">
        <v>247</v>
      </c>
      <c r="G77" s="71" t="s">
        <v>237</v>
      </c>
      <c r="H77" s="72" t="s">
        <v>238</v>
      </c>
      <c r="I77" s="73">
        <v>266056</v>
      </c>
    </row>
    <row r="78" spans="1:9" ht="16.5" thickBot="1">
      <c r="A78" s="74"/>
      <c r="B78" s="75"/>
      <c r="C78" s="75"/>
      <c r="D78" s="75"/>
      <c r="E78" s="76"/>
      <c r="F78" s="75"/>
      <c r="G78" s="77" t="s">
        <v>248</v>
      </c>
      <c r="H78" s="78"/>
      <c r="I78" s="79">
        <f>SUM(I8:I77)</f>
        <v>7778740.6200000001</v>
      </c>
    </row>
    <row r="80" spans="1:9" ht="15.75">
      <c r="A80" s="80" t="s">
        <v>249</v>
      </c>
      <c r="B80" s="80"/>
      <c r="C80" s="80"/>
      <c r="D80" s="80"/>
      <c r="G80" s="82" t="s">
        <v>250</v>
      </c>
    </row>
    <row r="81" spans="1:9" ht="15.75" thickBot="1"/>
    <row r="82" spans="1:9">
      <c r="A82" s="83" t="s">
        <v>251</v>
      </c>
      <c r="B82" s="84"/>
      <c r="C82" s="84" t="s">
        <v>252</v>
      </c>
      <c r="D82" s="85" t="s">
        <v>253</v>
      </c>
      <c r="G82" s="83" t="s">
        <v>254</v>
      </c>
      <c r="H82" s="84" t="s">
        <v>252</v>
      </c>
      <c r="I82" s="85" t="s">
        <v>253</v>
      </c>
    </row>
    <row r="83" spans="1:9">
      <c r="A83" s="86" t="s">
        <v>54</v>
      </c>
      <c r="B83" s="33"/>
      <c r="C83" s="87">
        <v>3</v>
      </c>
      <c r="D83" s="58">
        <f>I16+I41+I42</f>
        <v>136200.04999999999</v>
      </c>
      <c r="G83" s="86" t="s">
        <v>255</v>
      </c>
      <c r="H83" s="33">
        <f>66-2</f>
        <v>64</v>
      </c>
      <c r="I83" s="88">
        <f>I78-I8-I9</f>
        <v>4558456.1400000006</v>
      </c>
    </row>
    <row r="84" spans="1:9">
      <c r="A84" s="86" t="s">
        <v>34</v>
      </c>
      <c r="B84" s="33"/>
      <c r="C84" s="87">
        <v>2</v>
      </c>
      <c r="D84" s="58">
        <f>I11+I52</f>
        <v>9995</v>
      </c>
      <c r="G84" s="86" t="s">
        <v>256</v>
      </c>
      <c r="H84" s="33">
        <f>2</f>
        <v>2</v>
      </c>
      <c r="I84" s="58">
        <f>I8+I9</f>
        <v>3220284.48</v>
      </c>
    </row>
    <row r="85" spans="1:9">
      <c r="A85" s="86" t="s">
        <v>29</v>
      </c>
      <c r="B85" s="33"/>
      <c r="C85" s="87">
        <v>1</v>
      </c>
      <c r="D85" s="58">
        <f>I10</f>
        <v>18500</v>
      </c>
      <c r="G85" s="86" t="s">
        <v>257</v>
      </c>
      <c r="H85" s="33"/>
      <c r="I85" s="58">
        <v>0</v>
      </c>
    </row>
    <row r="86" spans="1:9">
      <c r="A86" s="86" t="s">
        <v>167</v>
      </c>
      <c r="B86" s="33"/>
      <c r="C86" s="87">
        <v>1</v>
      </c>
      <c r="D86" s="58">
        <f>I49</f>
        <v>9000</v>
      </c>
      <c r="G86" s="86"/>
      <c r="H86" s="33"/>
      <c r="I86" s="58"/>
    </row>
    <row r="87" spans="1:9">
      <c r="A87" s="86" t="s">
        <v>206</v>
      </c>
      <c r="B87" s="33"/>
      <c r="C87" s="87">
        <v>1</v>
      </c>
      <c r="D87" s="58">
        <f>I63</f>
        <v>189449</v>
      </c>
      <c r="G87" s="86"/>
      <c r="H87" s="33"/>
      <c r="I87" s="89"/>
    </row>
    <row r="88" spans="1:9">
      <c r="A88" s="86" t="s">
        <v>105</v>
      </c>
      <c r="B88" s="33"/>
      <c r="C88" s="87">
        <v>1</v>
      </c>
      <c r="D88" s="58">
        <f>I29</f>
        <v>34800</v>
      </c>
      <c r="G88" s="86"/>
      <c r="H88" s="33"/>
      <c r="I88" s="89"/>
    </row>
    <row r="89" spans="1:9">
      <c r="A89" s="86" t="s">
        <v>215</v>
      </c>
      <c r="B89" s="33"/>
      <c r="C89" s="87">
        <v>1</v>
      </c>
      <c r="D89" s="58">
        <f>I66</f>
        <v>10000</v>
      </c>
      <c r="G89" s="86"/>
      <c r="H89" s="33"/>
      <c r="I89" s="89"/>
    </row>
    <row r="90" spans="1:9">
      <c r="A90" s="86" t="s">
        <v>154</v>
      </c>
      <c r="B90" s="33"/>
      <c r="C90" s="87">
        <v>1</v>
      </c>
      <c r="D90" s="58">
        <f>I45</f>
        <v>21476</v>
      </c>
      <c r="G90" s="86"/>
      <c r="H90" s="33"/>
      <c r="I90" s="89"/>
    </row>
    <row r="91" spans="1:9">
      <c r="A91" s="86" t="s">
        <v>196</v>
      </c>
      <c r="B91" s="33"/>
      <c r="C91" s="87">
        <v>2</v>
      </c>
      <c r="D91" s="58">
        <f>I60+I75</f>
        <v>64010.16</v>
      </c>
      <c r="G91" s="86"/>
      <c r="H91" s="33"/>
      <c r="I91" s="89"/>
    </row>
    <row r="92" spans="1:9">
      <c r="A92" s="86" t="s">
        <v>46</v>
      </c>
      <c r="B92" s="33"/>
      <c r="C92" s="87">
        <v>6</v>
      </c>
      <c r="D92" s="58">
        <f>I14+I32+I33+I34+I37+I46</f>
        <v>202383.6</v>
      </c>
      <c r="G92" s="86"/>
      <c r="H92" s="33"/>
      <c r="I92" s="89"/>
    </row>
    <row r="93" spans="1:9">
      <c r="A93" s="86" t="s">
        <v>39</v>
      </c>
      <c r="B93" s="33"/>
      <c r="C93" s="87">
        <v>10</v>
      </c>
      <c r="D93" s="58">
        <f>I12+I13+I15+I27+I36+I50+I51+I65+I71+I74</f>
        <v>664519.76</v>
      </c>
      <c r="G93" s="86"/>
      <c r="H93" s="33"/>
      <c r="I93" s="89"/>
    </row>
    <row r="94" spans="1:9">
      <c r="A94" s="86" t="s">
        <v>65</v>
      </c>
      <c r="B94" s="33"/>
      <c r="C94" s="87">
        <v>15</v>
      </c>
      <c r="D94" s="58">
        <f>I18+86000+2300+142625+I23+I24+I25+I31+I39+I53+I55+I56+I57+I58+I59+I61+32000+11000+30000+12500</f>
        <v>1198949.1400000001</v>
      </c>
      <c r="G94" s="86"/>
      <c r="H94" s="33"/>
      <c r="I94" s="89"/>
    </row>
    <row r="95" spans="1:9">
      <c r="A95" s="86" t="s">
        <v>238</v>
      </c>
      <c r="B95" s="33"/>
      <c r="C95" s="87">
        <v>2</v>
      </c>
      <c r="D95" s="58">
        <f>I73+I77</f>
        <v>444088</v>
      </c>
      <c r="G95" s="86"/>
      <c r="H95" s="33"/>
      <c r="I95" s="89"/>
    </row>
    <row r="96" spans="1:9">
      <c r="A96" s="86" t="s">
        <v>223</v>
      </c>
      <c r="B96" s="33"/>
      <c r="C96" s="87">
        <v>1</v>
      </c>
      <c r="D96" s="58">
        <f>I69</f>
        <v>23327.200000000001</v>
      </c>
      <c r="G96" s="86"/>
      <c r="H96" s="33"/>
      <c r="I96" s="89"/>
    </row>
    <row r="97" spans="1:9">
      <c r="A97" s="86" t="s">
        <v>19</v>
      </c>
      <c r="B97" s="33"/>
      <c r="C97" s="87">
        <v>5</v>
      </c>
      <c r="D97" s="58">
        <f>I8+I9+I38+I67+I76</f>
        <v>3689975.48</v>
      </c>
      <c r="G97" s="86"/>
      <c r="H97" s="33"/>
      <c r="I97" s="89"/>
    </row>
    <row r="98" spans="1:9">
      <c r="A98" s="86" t="s">
        <v>138</v>
      </c>
      <c r="B98" s="33"/>
      <c r="C98" s="87">
        <v>1</v>
      </c>
      <c r="D98" s="58">
        <f>I40</f>
        <v>92653.52</v>
      </c>
      <c r="G98" s="86"/>
      <c r="H98" s="33"/>
      <c r="I98" s="89"/>
    </row>
    <row r="99" spans="1:9">
      <c r="A99" s="86" t="s">
        <v>162</v>
      </c>
      <c r="B99" s="33"/>
      <c r="C99" s="87">
        <v>1</v>
      </c>
      <c r="D99" s="58">
        <f>I48</f>
        <v>2666.8</v>
      </c>
      <c r="G99" s="86"/>
      <c r="H99" s="33"/>
      <c r="I99" s="89"/>
    </row>
    <row r="100" spans="1:9">
      <c r="A100" s="86" t="s">
        <v>59</v>
      </c>
      <c r="B100" s="33"/>
      <c r="C100" s="87">
        <v>8</v>
      </c>
      <c r="D100" s="58">
        <f>4779+10856+I17+I20+I21+I26+I35+I54+I64+5664+29205+26500+4177.2+991.2+1770</f>
        <v>521631.67000000004</v>
      </c>
      <c r="G100" s="86"/>
      <c r="H100" s="33"/>
      <c r="I100" s="89"/>
    </row>
    <row r="101" spans="1:9">
      <c r="A101" s="86" t="s">
        <v>109</v>
      </c>
      <c r="B101" s="33"/>
      <c r="C101" s="87">
        <v>2</v>
      </c>
      <c r="D101" s="58">
        <f>I30+I72</f>
        <v>272245.24</v>
      </c>
      <c r="G101" s="86"/>
      <c r="H101" s="33"/>
      <c r="I101" s="89"/>
    </row>
    <row r="102" spans="1:9" ht="15.75" thickBot="1">
      <c r="A102" s="90" t="s">
        <v>101</v>
      </c>
      <c r="B102" s="91"/>
      <c r="C102" s="92">
        <v>2</v>
      </c>
      <c r="D102" s="73">
        <f>I28+I62</f>
        <v>172870</v>
      </c>
      <c r="G102" s="90"/>
      <c r="H102" s="91"/>
      <c r="I102" s="93"/>
    </row>
    <row r="103" spans="1:9" ht="15.75" thickBot="1">
      <c r="A103" s="94" t="s">
        <v>258</v>
      </c>
      <c r="B103" s="95"/>
      <c r="C103" s="96">
        <f>SUM(C83:C102)</f>
        <v>66</v>
      </c>
      <c r="D103" s="97">
        <f>SUM(D83:D102)</f>
        <v>7778740.6200000001</v>
      </c>
      <c r="F103" s="98">
        <f xml:space="preserve"> I78-D103</f>
        <v>0</v>
      </c>
      <c r="G103" s="99" t="s">
        <v>259</v>
      </c>
      <c r="H103" s="75">
        <f>H83+H84+H85</f>
        <v>66</v>
      </c>
      <c r="I103" s="100">
        <f>I83+I84+I85</f>
        <v>7778740.620000001</v>
      </c>
    </row>
    <row r="104" spans="1:9">
      <c r="A104" t="s">
        <v>260</v>
      </c>
    </row>
    <row r="108" spans="1:9">
      <c r="A108" t="s">
        <v>261</v>
      </c>
    </row>
    <row r="109" spans="1:9">
      <c r="A109" t="s">
        <v>262</v>
      </c>
    </row>
    <row r="111" spans="1:9">
      <c r="G111" t="s">
        <v>263</v>
      </c>
    </row>
    <row r="114" spans="1:5">
      <c r="A114" t="s">
        <v>264</v>
      </c>
    </row>
    <row r="115" spans="1:5">
      <c r="A115" t="s">
        <v>265</v>
      </c>
    </row>
    <row r="117" spans="1:5">
      <c r="A117" s="101" t="s">
        <v>266</v>
      </c>
      <c r="B117" s="101"/>
      <c r="C117" s="101"/>
      <c r="D117" s="101"/>
    </row>
    <row r="118" spans="1:5">
      <c r="A118" s="101" t="s">
        <v>267</v>
      </c>
      <c r="B118" s="82"/>
      <c r="C118" s="101"/>
      <c r="D118" s="101"/>
    </row>
    <row r="119" spans="1:5">
      <c r="E119"/>
    </row>
    <row r="120" spans="1:5">
      <c r="B120" t="s">
        <v>268</v>
      </c>
      <c r="C120" s="102">
        <v>268111.37</v>
      </c>
      <c r="E120"/>
    </row>
  </sheetData>
  <mergeCells count="5">
    <mergeCell ref="A3:I3"/>
    <mergeCell ref="A4:I4"/>
    <mergeCell ref="A5:I5"/>
    <mergeCell ref="A6:I6"/>
    <mergeCell ref="G78:H78"/>
  </mergeCells>
  <pageMargins left="0.31496062992125984" right="0.31496062992125984" top="0.59055118110236227" bottom="0.19685039370078741" header="0.31496062992125984" footer="0.31496062992125984"/>
  <pageSetup scale="61" orientation="portrait" r:id="rId1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ORDENES DE 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1</dc:creator>
  <cp:lastModifiedBy>CONTABILIDAD 1</cp:lastModifiedBy>
  <dcterms:created xsi:type="dcterms:W3CDTF">2026-06-01T17:34:20Z</dcterms:created>
  <dcterms:modified xsi:type="dcterms:W3CDTF">2026-06-01T17:34:37Z</dcterms:modified>
</cp:coreProperties>
</file>